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<sst xmlns="http://schemas.openxmlformats.org/spreadsheetml/2006/main" count="452" uniqueCount="410">
  <si>
    <t>000 1 06 06010 00 0000 110</t>
  </si>
  <si>
    <t>000 1 06 06012 04 0000 110</t>
  </si>
  <si>
    <t>000 1 06 06020 00 0000 110</t>
  </si>
  <si>
    <t>000 1 06 06022 04 0000 110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</si>
  <si>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</si>
  <si>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</si>
  <si>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</si>
  <si>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</si>
  <si>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</si>
  <si>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</si>
  <si>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</si>
  <si>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</si>
  <si>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000 1 09 04000 00 0000 110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</si>
  <si>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</si>
  <si>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</si>
  <si>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</si>
  <si>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</si>
  <si>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</si>
  <si>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</si>
  <si>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000 1 09 07010 00 0000 110</t>
  </si>
  <si>
    <t>000 1 09 07030 00 0000 110</t>
  </si>
  <si>
    <t>000 1 09 07050 00 0000 110</t>
  </si>
  <si>
    <t>000 1 11 01000 00 0000 120</t>
  </si>
  <si>
    <t>000 1 11 05010 00 0000 120</t>
  </si>
  <si>
    <t>000 1 11 05020 00 0000 120</t>
  </si>
  <si>
    <t>000 1 11 05030 00 0000 120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</si>
  <si>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</si>
  <si>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000 1 11 09030 00 0000 120</t>
  </si>
  <si>
    <t>000 1 11 09040 00 0000 120</t>
  </si>
  <si>
    <t xml:space="preserve">000  1 09 03030 00 0000 110 </t>
  </si>
  <si>
    <t>000  1 09 03030 04 0000 110</t>
  </si>
  <si>
    <t>Лицензионный  сбор  за  право   торговли спиртными напитками</t>
  </si>
  <si>
    <t>000  1 09 07040 00 0000 110</t>
  </si>
  <si>
    <t>Лицензионный сбор за право торговли спиртными напитками, мобилизуемый на территориях городских округов</t>
  </si>
  <si>
    <t>Доходы от продажи квартир</t>
  </si>
  <si>
    <t>000 1 14 01000 00 0000 410</t>
  </si>
  <si>
    <t>000 1 14 02000 00 0000 000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</si>
  <si>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</si>
  <si>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</si>
  <si>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>000 1 14 06010 00 0000 430</t>
  </si>
  <si>
    <t>000 1 14 06020 00 0000 430</t>
  </si>
  <si>
    <t>000 1 16 03010 01 0000 140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</si>
  <si>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</si>
  <si>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000 1 16 03030 01 0000 140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</si>
  <si>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</si>
  <si>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</si>
  <si>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от 25.07.2012 № 224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</si>
  <si>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</si>
  <si>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</si>
  <si>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000 1 16 25010 01 0000 140</t>
  </si>
  <si>
    <t>000 1 16 25020 01 0000 140</t>
  </si>
  <si>
    <t>000 1 16 25030 01 0000 140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</si>
  <si>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</si>
  <si>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</si>
  <si>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</si>
  <si>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000 1 16 25040 01 0000 140</t>
  </si>
  <si>
    <t>000 1 16 25050 01 0000 140</t>
  </si>
  <si>
    <t>000 1 16 25060 01 0000 140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</si>
  <si>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</si>
  <si>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</si>
  <si>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000 1 17 05000 00 0000 180</t>
  </si>
  <si>
    <t>Невыясненные поступления</t>
  </si>
  <si>
    <t>000 1 17 01000 00 0000 180</t>
  </si>
  <si>
    <t xml:space="preserve">Прочие субсидии </t>
  </si>
  <si>
    <t>000 2 02 02999 00 0000 151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</si>
  <si>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</si>
  <si>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</si>
  <si>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</si>
  <si>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</si>
  <si>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</si>
  <si>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</si>
  <si>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</si>
  <si>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</si>
  <si>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</si>
  <si>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</si>
  <si>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Прочие субвенции</t>
  </si>
  <si>
    <t>000 2 02 03999 00 0000 151</t>
  </si>
  <si>
    <t>000 2 02 04025 00 0000 151</t>
  </si>
  <si>
    <t>Доходы от возмещения ущерба при возникновении страховых случаев</t>
  </si>
  <si>
    <t>000 1 16 23000 00 0000 140</t>
  </si>
  <si>
    <t>000 1 16 23040 04 0000 140</t>
  </si>
  <si>
    <t>Прочие безвозмездные поступления  от бюджетов субъектов Российской Федерации</t>
  </si>
  <si>
    <t>000 2 02 09020 00 0000 151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</si>
  <si>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</si>
  <si>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</si>
  <si>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</si>
  <si>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000  1 16 33040 04 0000 140</t>
  </si>
  <si>
    <t>Суммы по искам о возмещении вреда, причиненного окружающей среде</t>
  </si>
  <si>
    <t>000 1 16 35000 00 0000 140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</si>
  <si>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</si>
  <si>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 xml:space="preserve"> -</t>
  </si>
  <si>
    <t>000 2 02 02077 00 0000 151</t>
  </si>
  <si>
    <t>000 2 02 02077 04 0000 151</t>
  </si>
  <si>
    <t>ОТЧЕТ</t>
  </si>
  <si>
    <t>об исполнении городского бюджета</t>
  </si>
  <si>
    <t>1. Отчет об исполнении городского бюджета по доходам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</si>
  <si>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</si>
  <si>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</si>
  <si>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</si>
  <si>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</si>
  <si>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000 1 05 01040 02 0000 110</t>
  </si>
  <si>
    <t>000 1 05 02000 02 0000 110</t>
  </si>
  <si>
    <t>000 1 05 03000 01 0000 110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</si>
  <si>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</si>
  <si>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</si>
  <si>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</si>
  <si>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000 1 09 04052 04 0000 110</t>
  </si>
  <si>
    <t>000 1 09 07012 04 0000 110</t>
  </si>
  <si>
    <t>000 1 09 07032 04 0000 110</t>
  </si>
  <si>
    <t>000  1 09 07042 04 0000 110</t>
  </si>
  <si>
    <t>000 1 09 07052 04 0000 110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</si>
  <si>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</si>
  <si>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</si>
  <si>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</si>
  <si>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</si>
  <si>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</si>
  <si>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</si>
  <si>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</si>
  <si>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</si>
  <si>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</si>
  <si>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</si>
  <si>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</si>
  <si>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</si>
  <si>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</si>
  <si>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</si>
  <si>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</si>
  <si>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Прочие доходы от оказания платных услуг  (работ)</t>
  </si>
  <si>
    <t>000 1 13 01990 00 0000 130</t>
  </si>
  <si>
    <t xml:space="preserve">Прочие доходы от оказания платных услуг (работ) получателями средств бюджетов городских округов </t>
  </si>
  <si>
    <t>000 1 13 01994 04 0000 130</t>
  </si>
  <si>
    <t>Доходы от  компенсации затрат государства</t>
  </si>
  <si>
    <t>000 1 13 02000 00 0000 130</t>
  </si>
  <si>
    <t xml:space="preserve">Доходы, поступающие в порядке возмещения расходов, понесенных в связи с эксплуатацией имущества 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</si>
  <si>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</si>
  <si>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</si>
  <si>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</si>
  <si>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</si>
  <si>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</si>
  <si>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городских округов</t>
  </si>
  <si>
    <t>000 1 13 02994 04 0000 130</t>
  </si>
  <si>
    <t>000 1 14 02040 04 0000 410</t>
  </si>
  <si>
    <t>000 1 14 02043 04 0000 410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</si>
  <si>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</si>
  <si>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</si>
  <si>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</si>
  <si>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</si>
  <si>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</si>
  <si>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</si>
  <si>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</si>
  <si>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</si>
  <si>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</si>
  <si>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</si>
  <si>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</si>
  <si>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</si>
  <si>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</si>
  <si>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</si>
  <si>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</si>
  <si>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</si>
  <si>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Поступления сумм в возмещение вреда, причиняемого автомобильным дорогам транспортными средствами, осуществляющим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</si>
  <si>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</si>
  <si>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</si>
  <si>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</si>
  <si>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</si>
  <si>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</si>
  <si>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УТВЕРЖДЕН</t>
  </si>
  <si>
    <t>постановлением мэрии</t>
  </si>
  <si>
    <t>города Архангельска</t>
  </si>
  <si>
    <t>000 1 11 07010 00 0000 120</t>
  </si>
  <si>
    <t>Процент исполнения, %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</si>
  <si>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</si>
  <si>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</si>
  <si>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</si>
  <si>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</si>
  <si>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</si>
  <si>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</si>
  <si>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</si>
  <si>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</si>
  <si>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</si>
  <si>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</si>
  <si>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</si>
  <si>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000 1 05 03010 01 0000 110</t>
  </si>
  <si>
    <t>Единый сельскохозяйственный налог(за налоговые периоды, истекшие до 1 января 2011 года)</t>
  </si>
  <si>
    <t>000 1 05 03020 01 0000 110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</si>
  <si>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</si>
  <si>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</si>
  <si>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</si>
  <si>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</si>
  <si>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</si>
  <si>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</si>
  <si>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</si>
  <si>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</si>
  <si>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</si>
  <si>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</si>
  <si>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за пользование недрами в  целях, не связанных  с добычей полезных ископаемых</t>
  </si>
  <si>
    <t xml:space="preserve">Платежи за пользование недрами в целях, не связанных с добычей полезных ископаемых, мобилизуемые на территориях  городских округов
</t>
  </si>
  <si>
    <t>Земельный налог (по обязательствам, возникшим до 1 января 2006 года), мобилизуемый на территориях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</si>
  <si>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</si>
  <si>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</si>
  <si>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</si>
  <si>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</si>
  <si>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</si>
  <si>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>000 1 08 07173 01 0000 110</t>
  </si>
  <si>
    <t>000 1 16 30010 01 0000 140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</si>
  <si>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</si>
  <si>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за I полугодие 2012 года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</si>
  <si>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</si>
  <si>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</si>
  <si>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</si>
  <si>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</si>
  <si>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</si>
  <si>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</si>
  <si>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</si>
  <si>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000 1 11 05027 00 0000 120</t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</si>
  <si>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</si>
  <si>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000 1 11 05027 04 0000 120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</si>
  <si>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</si>
  <si>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</si>
  <si>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</si>
  <si>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</si>
  <si>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</si>
  <si>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</si>
  <si>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</si>
  <si>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</si>
  <si>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</si>
  <si>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</si>
  <si>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</si>
  <si>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</si>
  <si>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</si>
  <si>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</si>
  <si>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</si>
  <si>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</si>
  <si>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000 2 02 02145 00 0000 151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</si>
  <si>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</si>
  <si>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</si>
  <si>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</si>
  <si>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</si>
  <si>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</si>
  <si>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на реализацию долгосрочной целевой программы Архангельской области "Молодежь Поморья (2012-2014 годы)"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</si>
  <si>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</si>
  <si>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резервные фонды исполнительных органов государственной власти субъектов Российской Федерации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</si>
  <si>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</si>
  <si>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</si>
  <si>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</si>
  <si>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</si>
  <si>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</si>
  <si>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</si>
  <si>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</si>
  <si>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</si>
  <si>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 о  налогах  и  сборах, предусмотренные   статьями   116,   118, 119.1,  пунктами  1  и  2  статьи   120, статьями 125, 126, 128, 129, 129.1, 132, 133, 134, 135, 135.1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</si>
  <si>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</si>
  <si>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</si>
  <si>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</si>
  <si>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</si>
  <si>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</si>
  <si>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</si>
  <si>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</si>
  <si>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</si>
  <si>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</si>
  <si>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</si>
  <si>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</si>
  <si>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</si>
  <si>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</si>
  <si>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</si>
  <si>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</si>
  <si>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000 1 08 00000 00 0000 000</t>
  </si>
  <si>
    <t>Код бюджетной классификации</t>
  </si>
  <si>
    <t>000 1 12 01000 01 0000 120</t>
  </si>
  <si>
    <t>000 1 14 00000 00 0000 000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</si>
  <si>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</si>
  <si>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</si>
  <si>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</si>
  <si>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</si>
  <si>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</si>
  <si>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000 1 14 01040 04 0000 410</t>
  </si>
  <si>
    <t>000 1 06 01020 04 0000 110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</si>
  <si>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</si>
  <si>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</si>
  <si>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</si>
  <si>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</si>
  <si>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</si>
  <si>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</si>
  <si>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</si>
  <si>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</si>
  <si>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</si>
  <si>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</si>
  <si>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</si>
  <si>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</si>
  <si>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</si>
  <si>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</si>
  <si>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</si>
  <si>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</si>
  <si>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</si>
  <si>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</si>
  <si>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</si>
  <si>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000 2 19 00000 00 0000 000</t>
  </si>
  <si>
    <t>000 2 19 04000 04 0000 151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</si>
  <si>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</si>
  <si>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</si>
  <si>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</si>
  <si>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</si>
  <si>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</si>
  <si>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</si>
  <si>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</si>
  <si>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</si>
  <si>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</si>
  <si>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</si>
  <si>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</si>
  <si>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на осуществление государственных полномочий по выплате вознаграждений профессиональным опекунам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</si>
  <si>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</si>
  <si>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</si>
  <si>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>на реализацию долгосрочной целевой программы Архангельской области "Доступная среда на 2011-2015 годы"</t>
  </si>
  <si>
    <t>на реализацию долгосрочной целевой программы Архангельской области "Семья и дети Архангельской области на 2011-2013 годы"</t>
  </si>
  <si>
    <t>на реализацию долгосрочной целевой программы Архангельской области "Спорт Беломорья на 2011-2014 годы"</t>
  </si>
  <si>
    <t xml:space="preserve">на создание условий для обеспечения поселений и жителей городских округов услугами торговли
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</si>
  <si>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</si>
  <si>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</si>
  <si>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</si>
  <si>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</si>
  <si>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</si>
  <si>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</si>
  <si>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</si>
  <si>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на осуществление государственных полномочий по созданию комиссий по делам несовершеннолетних и защите их прав</t>
  </si>
  <si>
    <t>на осуществление государственных полномочий по формированию торгового реестра</t>
  </si>
  <si>
    <t>на 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</si>
  <si>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в том числе: на реализацию ведомственной целевой программы Архангельской области "Реализация основных общеобразовательных программ"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</si>
  <si>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</si>
  <si>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000 1 11 05024 04 0000 120</t>
  </si>
  <si>
    <t>000 1 11 09000 00 0000 120</t>
  </si>
  <si>
    <t>000 1 11 09034 04 0000 120</t>
  </si>
  <si>
    <t>000 1 11 09044 04 0000 120</t>
  </si>
  <si>
    <t>000 1 13 00000 00 0000 000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</si>
  <si>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</si>
  <si>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</si>
  <si>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</si>
  <si>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</si>
  <si>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</si>
  <si>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</si>
  <si>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</si>
  <si>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</si>
  <si>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</si>
  <si>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</si>
  <si>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</si>
  <si>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</si>
  <si>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</si>
  <si>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</si>
  <si>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</si>
  <si>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</si>
  <si>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</si>
  <si>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000 1 14 06012 04 0000 430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</si>
  <si>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</si>
  <si>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</si>
  <si>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</si>
  <si>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Наименование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</si>
  <si>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</si>
  <si>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</si>
  <si>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</si>
  <si>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</si>
  <si>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</si>
  <si>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</si>
  <si>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</si>
  <si>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</si>
  <si>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</si>
  <si>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</si>
  <si>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</si>
  <si>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</si>
  <si>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</si>
  <si>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 бюджетам  городских округов</t>
  </si>
  <si>
    <t>000 2 02 02999 04 0000 151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</si>
  <si>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</si>
  <si>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</si>
  <si>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</si>
  <si>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</si>
  <si>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</si>
  <si>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</si>
  <si>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</si>
  <si>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</si>
  <si>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</si>
  <si>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</si>
  <si>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</si>
  <si>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</si>
  <si>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</si>
  <si>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</si>
  <si>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</si>
  <si>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</si>
  <si>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Прочие субвенции бюджетам городских округов</t>
  </si>
  <si>
    <t>000 2 02 03999 04 0000 151</t>
  </si>
  <si>
    <t>Иные межбюджетные трансферты</t>
  </si>
  <si>
    <t>Исполнено,     тыс. рублей</t>
  </si>
  <si>
    <t>000 2 02 04000 00 0000 151</t>
  </si>
  <si>
    <t>ВСЕГО</t>
  </si>
  <si>
    <t>-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</si>
  <si>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</si>
  <si>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</si>
  <si>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</si>
  <si>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</si>
  <si>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</si>
  <si>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</si>
  <si>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</si>
  <si>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Уточненный прогноз доходов городского бюджета,     тыс. рублей</t>
  </si>
  <si>
    <t>000 1 01 02010 01 0000 110</t>
  </si>
  <si>
    <t>000 1 01 02020 01 0000 110</t>
  </si>
  <si>
    <t>000 1 01 02040 01 0000 110</t>
  </si>
  <si>
    <t>Налог на имущество физических лиц</t>
  </si>
  <si>
    <t>000 1 06 01000 00 0000 110</t>
  </si>
  <si>
    <t>Налог на имущество организаций по имуществу,  входящему в Единую систему газоснабжения</t>
  </si>
  <si>
    <t>000 1 06  02020 02 0000 110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</si>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</sst>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168" fontId="1" fillId="0" borderId="20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8" fontId="3" fillId="0" borderId="21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wrapText="1"/>
    </xf>
    <xf numFmtId="3" fontId="0" fillId="0" borderId="18" xfId="0" applyNumberFormat="1" applyFill="1" applyBorder="1" applyAlignment="1">
      <alignment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3" fontId="1" fillId="0" borderId="26" xfId="0" applyNumberFormat="1" applyFont="1" applyBorder="1" applyAlignment="1">
      <alignment wrapText="1"/>
    </xf>
    <xf numFmtId="3" fontId="1" fillId="0" borderId="26" xfId="0" applyNumberFormat="1" applyFont="1" applyBorder="1" applyAlignment="1">
      <alignment/>
    </xf>
    <xf numFmtId="168" fontId="1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168" fontId="3" fillId="0" borderId="2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68" fontId="1" fillId="0" borderId="2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Alignment="1">
      <alignment/>
    </xf>
    <xf numFmtId="0" fontId="1" fillId="0" borderId="31" xfId="0" applyFont="1" applyBorder="1" applyAlignment="1">
      <alignment vertical="top" wrapText="1"/>
    </xf>
    <xf numFmtId="0" fontId="1" fillId="0" borderId="26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4" xfId="53" applyNumberFormat="1" applyFont="1" applyFill="1" applyBorder="1" applyAlignment="1">
      <alignment horizontal="center"/>
      <protection/>
    </xf>
    <xf numFmtId="49" fontId="1" fillId="0" borderId="14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vertical="top" wrapText="1"/>
    </xf>
    <xf numFmtId="3" fontId="1" fillId="0" borderId="33" xfId="0" applyNumberFormat="1" applyFont="1" applyBorder="1" applyAlignment="1">
      <alignment wrapText="1"/>
    </xf>
    <xf numFmtId="3" fontId="1" fillId="0" borderId="33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horizontal="right" shrinkToFit="1"/>
    </xf>
    <xf numFmtId="3" fontId="1" fillId="0" borderId="34" xfId="0" applyNumberFormat="1" applyFont="1" applyBorder="1" applyAlignment="1">
      <alignment wrapText="1"/>
    </xf>
    <xf numFmtId="0" fontId="1" fillId="0" borderId="35" xfId="0" applyNumberFormat="1" applyFont="1" applyBorder="1" applyAlignment="1">
      <alignment horizontal="left" vertical="top" wrapText="1" indent="2" shrinkToFit="1"/>
    </xf>
    <xf numFmtId="0" fontId="1" fillId="0" borderId="35" xfId="0" applyNumberFormat="1" applyFont="1" applyFill="1" applyBorder="1" applyAlignment="1">
      <alignment horizontal="left" vertical="top" wrapText="1" indent="2" shrinkToFit="1"/>
    </xf>
    <xf numFmtId="0" fontId="1" fillId="0" borderId="35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hidden="1" customWidth="1"/>
    <col min="4" max="4" width="10.75390625" style="0" customWidth="1"/>
    <col min="5" max="5" width="10.75390625" style="14" hidden="1" customWidth="1"/>
  </cols>
  <sheetData>
    <row r="1" spans="1:5" ht="16.5" customHeight="1">
      <c r="A1" s="14"/>
      <c r="B1" s="144" t="s">
        <v>164</v>
      </c>
      <c r="C1" s="144"/>
      <c r="D1" s="143"/>
      <c r="E1" s="119"/>
    </row>
    <row r="2" spans="1:5" ht="16.5" customHeight="1">
      <c r="A2" s="14"/>
      <c r="B2" s="145" t="s">
        <v>165</v>
      </c>
      <c r="C2" s="145"/>
      <c r="D2" s="143"/>
      <c r="E2" s="119"/>
    </row>
    <row r="3" spans="1:5" ht="16.5" customHeight="1">
      <c r="A3" s="14"/>
      <c r="B3" s="145" t="s">
        <v>166</v>
      </c>
      <c r="C3" s="145"/>
      <c r="D3" s="143"/>
      <c r="E3" s="119"/>
    </row>
    <row r="4" spans="1:5" ht="16.5" customHeight="1">
      <c r="A4" s="14"/>
      <c r="B4" s="145" t="s">
        <v>46</v>
      </c>
      <c r="C4" s="145"/>
      <c r="D4" s="143"/>
      <c r="E4" s="119"/>
    </row>
    <row r="5" spans="1:5" ht="16.5" customHeight="1">
      <c r="A5" s="82"/>
      <c r="B5" s="82"/>
      <c r="C5" s="82"/>
      <c r="D5" s="82"/>
      <c r="E5" s="82"/>
    </row>
    <row r="6" spans="1:5" ht="16.5" customHeight="1">
      <c r="A6" s="146" t="s">
        <v>93</v>
      </c>
      <c r="B6" s="146"/>
      <c r="C6" s="146"/>
      <c r="D6" s="143"/>
      <c r="E6" s="82"/>
    </row>
    <row r="7" spans="1:5" ht="16.5" customHeight="1">
      <c r="A7" s="146" t="s">
        <v>94</v>
      </c>
      <c r="B7" s="146"/>
      <c r="C7" s="146"/>
      <c r="D7" s="143"/>
      <c r="E7" s="82"/>
    </row>
    <row r="8" spans="1:5" ht="16.5" customHeight="1">
      <c r="A8" s="146" t="s">
        <v>204</v>
      </c>
      <c r="B8" s="146"/>
      <c r="C8" s="146"/>
      <c r="D8" s="143"/>
      <c r="E8" s="82"/>
    </row>
    <row r="9" spans="1:5" ht="16.5" customHeight="1">
      <c r="A9" s="14"/>
      <c r="B9" s="14"/>
      <c r="C9" s="115"/>
      <c r="D9" s="82"/>
      <c r="E9" s="82"/>
    </row>
    <row r="10" spans="1:5" ht="16.5" customHeight="1">
      <c r="A10" s="146" t="s">
        <v>95</v>
      </c>
      <c r="B10" s="147"/>
      <c r="C10" s="147"/>
      <c r="D10" s="143"/>
      <c r="E10" s="82"/>
    </row>
    <row r="11" spans="1:5" ht="16.5" customHeight="1">
      <c r="A11" s="142" t="s">
        <v>204</v>
      </c>
      <c r="B11" s="142"/>
      <c r="C11" s="142"/>
      <c r="D11" s="143"/>
      <c r="E11" s="82"/>
    </row>
    <row r="12" spans="1:5" ht="16.5" customHeight="1">
      <c r="A12" s="107"/>
      <c r="B12" s="107"/>
      <c r="C12" s="107"/>
      <c r="D12" s="107"/>
      <c r="E12" s="107"/>
    </row>
    <row r="13" spans="1:5" ht="30" customHeight="1">
      <c r="A13" s="110" t="s">
        <v>352</v>
      </c>
      <c r="B13" s="111" t="s">
        <v>265</v>
      </c>
      <c r="C13" s="112" t="s">
        <v>398</v>
      </c>
      <c r="D13" s="113" t="s">
        <v>387</v>
      </c>
      <c r="E13" s="114" t="s">
        <v>168</v>
      </c>
    </row>
    <row r="14" spans="1:5" ht="12" customHeight="1">
      <c r="A14" s="8">
        <v>1</v>
      </c>
      <c r="B14" s="7">
        <v>2</v>
      </c>
      <c r="C14" s="81">
        <v>3</v>
      </c>
      <c r="D14" s="81">
        <v>3</v>
      </c>
      <c r="E14" s="81">
        <v>5</v>
      </c>
    </row>
    <row r="15" spans="1:5" ht="15.75">
      <c r="A15" s="84" t="s">
        <v>345</v>
      </c>
      <c r="B15" s="62" t="s">
        <v>251</v>
      </c>
      <c r="C15" s="63">
        <f>SUM(C16,C23,C35,C45,C55,C76,C97,C105,C115,C127,C161)</f>
        <v>0</v>
      </c>
      <c r="D15" s="9">
        <f>SUM(D16,D23,D35,D45,D55,D76,D97,D105,D115,D127,D161)</f>
        <v>1945603</v>
      </c>
      <c r="E15" s="76" t="e">
        <f>(D15/C15)*100</f>
        <v>#DIV/0!</v>
      </c>
    </row>
    <row r="16" spans="1:5" ht="15.75">
      <c r="A16" s="5" t="s">
        <v>336</v>
      </c>
      <c r="B16" s="87" t="s">
        <v>252</v>
      </c>
      <c r="C16" s="64">
        <f>SUM(C17)</f>
        <v>0</v>
      </c>
      <c r="D16" s="37">
        <f>SUM(D17)</f>
        <v>1187458</v>
      </c>
      <c r="E16" s="77" t="e">
        <f aca="true" t="shared" si="0" ref="E16:E86">(D16/C16)*100</f>
        <v>#DIV/0!</v>
      </c>
    </row>
    <row r="17" spans="1:5" ht="15.75">
      <c r="A17" s="120" t="s">
        <v>249</v>
      </c>
      <c r="B17" s="121" t="s">
        <v>253</v>
      </c>
      <c r="C17" s="65">
        <f>SUM(C18,C19,C20,C21)</f>
        <v>0</v>
      </c>
      <c r="D17" s="65">
        <f>SUM(D18,D19,D20,D21)</f>
        <v>1187458</v>
      </c>
      <c r="E17" s="74" t="e">
        <f t="shared" si="0"/>
        <v>#DIV/0!</v>
      </c>
    </row>
    <row r="18" spans="1:5" ht="78.75">
      <c r="A18" s="122" t="s">
        <v>96</v>
      </c>
      <c r="B18" s="123" t="s">
        <v>399</v>
      </c>
      <c r="C18" s="66"/>
      <c r="D18" s="58">
        <v>1168741</v>
      </c>
      <c r="E18" s="74" t="e">
        <f t="shared" si="0"/>
        <v>#DIV/0!</v>
      </c>
    </row>
    <row r="19" spans="1:5" ht="110.25">
      <c r="A19" s="122" t="s">
        <v>97</v>
      </c>
      <c r="B19" s="123" t="s">
        <v>400</v>
      </c>
      <c r="C19" s="66"/>
      <c r="D19" s="58">
        <v>11834</v>
      </c>
      <c r="E19" s="74" t="e">
        <f t="shared" si="0"/>
        <v>#DIV/0!</v>
      </c>
    </row>
    <row r="20" spans="1:5" ht="47.25">
      <c r="A20" s="122" t="s">
        <v>98</v>
      </c>
      <c r="B20" s="123" t="s">
        <v>99</v>
      </c>
      <c r="C20" s="65"/>
      <c r="D20" s="38">
        <v>6247</v>
      </c>
      <c r="E20" s="74" t="e">
        <f t="shared" si="0"/>
        <v>#DIV/0!</v>
      </c>
    </row>
    <row r="21" spans="1:5" ht="97.5" customHeight="1">
      <c r="A21" s="122" t="s">
        <v>47</v>
      </c>
      <c r="B21" s="123" t="s">
        <v>401</v>
      </c>
      <c r="C21" s="66"/>
      <c r="D21" s="58">
        <v>636</v>
      </c>
      <c r="E21" s="74" t="e">
        <f t="shared" si="0"/>
        <v>#DIV/0!</v>
      </c>
    </row>
    <row r="22" spans="1:5" ht="12" customHeight="1">
      <c r="A22" s="43"/>
      <c r="B22" s="88"/>
      <c r="C22" s="67"/>
      <c r="D22" s="38"/>
      <c r="E22" s="74"/>
    </row>
    <row r="23" spans="1:5" ht="15.75">
      <c r="A23" s="5" t="s">
        <v>337</v>
      </c>
      <c r="B23" s="87" t="s">
        <v>254</v>
      </c>
      <c r="C23" s="64">
        <f>SUM(C24,C28,C31)</f>
        <v>0</v>
      </c>
      <c r="D23" s="64">
        <f>SUM(D24,D28,D31)</f>
        <v>168644</v>
      </c>
      <c r="E23" s="78" t="e">
        <f t="shared" si="0"/>
        <v>#DIV/0!</v>
      </c>
    </row>
    <row r="24" spans="1:5" ht="31.5">
      <c r="A24" s="6" t="s">
        <v>334</v>
      </c>
      <c r="B24" s="91" t="s">
        <v>275</v>
      </c>
      <c r="C24" s="38">
        <f>SUM(C25)</f>
        <v>0</v>
      </c>
      <c r="D24" s="38">
        <f>SUM(D25)</f>
        <v>1453</v>
      </c>
      <c r="E24" s="74" t="e">
        <f t="shared" si="0"/>
        <v>#DIV/0!</v>
      </c>
    </row>
    <row r="25" spans="1:5" ht="31.5">
      <c r="A25" s="46" t="s">
        <v>174</v>
      </c>
      <c r="B25" s="86" t="s">
        <v>100</v>
      </c>
      <c r="C25" s="66">
        <f>SUM(C26:C27)</f>
        <v>0</v>
      </c>
      <c r="D25" s="66">
        <f>SUM(D26:D27)</f>
        <v>1453</v>
      </c>
      <c r="E25" s="74" t="e">
        <f t="shared" si="0"/>
        <v>#DIV/0!</v>
      </c>
    </row>
    <row r="26" spans="1:5" ht="31.5">
      <c r="A26" s="46" t="s">
        <v>174</v>
      </c>
      <c r="B26" s="86" t="s">
        <v>175</v>
      </c>
      <c r="C26" s="66"/>
      <c r="D26" s="58">
        <v>1423</v>
      </c>
      <c r="E26" s="74" t="e">
        <f t="shared" si="0"/>
        <v>#DIV/0!</v>
      </c>
    </row>
    <row r="27" spans="1:5" ht="47.25">
      <c r="A27" s="46" t="s">
        <v>84</v>
      </c>
      <c r="B27" s="86" t="s">
        <v>176</v>
      </c>
      <c r="C27" s="66"/>
      <c r="D27" s="58">
        <v>30</v>
      </c>
      <c r="E27" s="74" t="e">
        <f t="shared" si="0"/>
        <v>#DIV/0!</v>
      </c>
    </row>
    <row r="28" spans="1:5" ht="31.5">
      <c r="A28" s="6" t="s">
        <v>250</v>
      </c>
      <c r="B28" s="89" t="s">
        <v>101</v>
      </c>
      <c r="C28" s="66">
        <f>SUM(C29:C30)</f>
        <v>0</v>
      </c>
      <c r="D28" s="66">
        <f>SUM(D29:D30)</f>
        <v>150952</v>
      </c>
      <c r="E28" s="74" t="e">
        <f t="shared" si="0"/>
        <v>#DIV/0!</v>
      </c>
    </row>
    <row r="29" spans="1:5" ht="31.5">
      <c r="A29" s="43" t="s">
        <v>177</v>
      </c>
      <c r="B29" s="89" t="s">
        <v>178</v>
      </c>
      <c r="C29" s="66"/>
      <c r="D29" s="58">
        <v>151742</v>
      </c>
      <c r="E29" s="74" t="e">
        <f t="shared" si="0"/>
        <v>#DIV/0!</v>
      </c>
    </row>
    <row r="30" spans="1:5" ht="47.25">
      <c r="A30" s="43" t="s">
        <v>48</v>
      </c>
      <c r="B30" s="89" t="s">
        <v>179</v>
      </c>
      <c r="C30" s="66"/>
      <c r="D30" s="58">
        <v>-790</v>
      </c>
      <c r="E30" s="74" t="e">
        <f t="shared" si="0"/>
        <v>#DIV/0!</v>
      </c>
    </row>
    <row r="31" spans="1:5" ht="15.75">
      <c r="A31" s="6" t="s">
        <v>354</v>
      </c>
      <c r="B31" s="91" t="s">
        <v>102</v>
      </c>
      <c r="C31" s="67">
        <f>SUM(C32:C33)</f>
        <v>0</v>
      </c>
      <c r="D31" s="67">
        <f>SUM(D32:D33)</f>
        <v>16239</v>
      </c>
      <c r="E31" s="74" t="e">
        <f t="shared" si="0"/>
        <v>#DIV/0!</v>
      </c>
    </row>
    <row r="32" spans="1:5" ht="15.75">
      <c r="A32" s="43" t="s">
        <v>354</v>
      </c>
      <c r="B32" s="89" t="s">
        <v>180</v>
      </c>
      <c r="C32" s="67"/>
      <c r="D32" s="58">
        <v>16237</v>
      </c>
      <c r="E32" s="74" t="e">
        <f t="shared" si="0"/>
        <v>#DIV/0!</v>
      </c>
    </row>
    <row r="33" spans="1:5" ht="31.5">
      <c r="A33" s="43" t="s">
        <v>181</v>
      </c>
      <c r="B33" s="89" t="s">
        <v>182</v>
      </c>
      <c r="C33" s="67">
        <v>0</v>
      </c>
      <c r="D33" s="58">
        <v>2</v>
      </c>
      <c r="E33" s="74" t="e">
        <f t="shared" si="0"/>
        <v>#DIV/0!</v>
      </c>
    </row>
    <row r="34" spans="1:5" ht="12" customHeight="1">
      <c r="A34" s="4"/>
      <c r="B34" s="88"/>
      <c r="C34" s="67"/>
      <c r="D34" s="38"/>
      <c r="E34" s="74"/>
    </row>
    <row r="35" spans="1:5" ht="15.75">
      <c r="A35" s="5" t="s">
        <v>338</v>
      </c>
      <c r="B35" s="87" t="s">
        <v>255</v>
      </c>
      <c r="C35" s="39">
        <f>SUM(C36,C39)</f>
        <v>0</v>
      </c>
      <c r="D35" s="39">
        <f>SUM(D36,D39)</f>
        <v>113514</v>
      </c>
      <c r="E35" s="78" t="e">
        <f t="shared" si="0"/>
        <v>#DIV/0!</v>
      </c>
    </row>
    <row r="36" spans="1:5" ht="15.75">
      <c r="A36" s="49" t="s">
        <v>402</v>
      </c>
      <c r="B36" s="89" t="s">
        <v>403</v>
      </c>
      <c r="C36" s="40">
        <f>SUM(C37)</f>
        <v>0</v>
      </c>
      <c r="D36" s="40">
        <f>SUM(D37)</f>
        <v>13773</v>
      </c>
      <c r="E36" s="74" t="e">
        <f t="shared" si="0"/>
        <v>#DIV/0!</v>
      </c>
    </row>
    <row r="37" spans="1:5" ht="47.25">
      <c r="A37" s="6" t="s">
        <v>276</v>
      </c>
      <c r="B37" s="91" t="s">
        <v>274</v>
      </c>
      <c r="C37" s="67"/>
      <c r="D37" s="38">
        <v>13773</v>
      </c>
      <c r="E37" s="74" t="e">
        <f t="shared" si="0"/>
        <v>#DIV/0!</v>
      </c>
    </row>
    <row r="38" spans="1:5" ht="47.25" customHeight="1" hidden="1">
      <c r="A38" s="43" t="s">
        <v>404</v>
      </c>
      <c r="B38" s="89" t="s">
        <v>405</v>
      </c>
      <c r="C38" s="66">
        <v>0</v>
      </c>
      <c r="D38" s="38">
        <v>0</v>
      </c>
      <c r="E38" s="75" t="s">
        <v>90</v>
      </c>
    </row>
    <row r="39" spans="1:5" ht="15.75">
      <c r="A39" s="6" t="s">
        <v>256</v>
      </c>
      <c r="B39" s="88" t="s">
        <v>268</v>
      </c>
      <c r="C39" s="38">
        <f>SUM(C41:C42)</f>
        <v>0</v>
      </c>
      <c r="D39" s="38">
        <f>SUM(D41:D42)</f>
        <v>99741</v>
      </c>
      <c r="E39" s="74" t="e">
        <f t="shared" si="0"/>
        <v>#DIV/0!</v>
      </c>
    </row>
    <row r="40" spans="1:5" ht="47.25">
      <c r="A40" s="43" t="s">
        <v>406</v>
      </c>
      <c r="B40" s="89" t="s">
        <v>0</v>
      </c>
      <c r="C40" s="38">
        <f>SUM(C41)</f>
        <v>0</v>
      </c>
      <c r="D40" s="38">
        <f>SUM(D41)</f>
        <v>3246</v>
      </c>
      <c r="E40" s="74" t="e">
        <f t="shared" si="0"/>
        <v>#DIV/0!</v>
      </c>
    </row>
    <row r="41" spans="1:5" ht="66" customHeight="1">
      <c r="A41" s="43" t="s">
        <v>407</v>
      </c>
      <c r="B41" s="89" t="s">
        <v>1</v>
      </c>
      <c r="C41" s="66">
        <v>0</v>
      </c>
      <c r="D41" s="38">
        <v>3246</v>
      </c>
      <c r="E41" s="74" t="e">
        <f t="shared" si="0"/>
        <v>#DIV/0!</v>
      </c>
    </row>
    <row r="42" spans="1:5" ht="47.25">
      <c r="A42" s="43" t="s">
        <v>408</v>
      </c>
      <c r="B42" s="89" t="s">
        <v>2</v>
      </c>
      <c r="C42" s="38">
        <f>SUM(C43)</f>
        <v>0</v>
      </c>
      <c r="D42" s="38">
        <f>SUM(D43)</f>
        <v>96495</v>
      </c>
      <c r="E42" s="74" t="e">
        <f t="shared" si="0"/>
        <v>#DIV/0!</v>
      </c>
    </row>
    <row r="43" spans="1:5" ht="66" customHeight="1">
      <c r="A43" s="43" t="s">
        <v>409</v>
      </c>
      <c r="B43" s="89" t="s">
        <v>3</v>
      </c>
      <c r="C43" s="66">
        <v>0</v>
      </c>
      <c r="D43" s="38">
        <v>96495</v>
      </c>
      <c r="E43" s="74" t="e">
        <f t="shared" si="0"/>
        <v>#DIV/0!</v>
      </c>
    </row>
    <row r="44" spans="1:5" ht="12" customHeight="1">
      <c r="A44" s="10"/>
      <c r="B44" s="88"/>
      <c r="C44" s="67"/>
      <c r="D44" s="38"/>
      <c r="E44" s="74"/>
    </row>
    <row r="45" spans="1:5" ht="15.75">
      <c r="A45" s="5" t="s">
        <v>339</v>
      </c>
      <c r="B45" s="87" t="s">
        <v>264</v>
      </c>
      <c r="C45" s="39">
        <f>SUM(C46,C48)</f>
        <v>0</v>
      </c>
      <c r="D45" s="39">
        <f>SUM(D46,D48)</f>
        <v>23229</v>
      </c>
      <c r="E45" s="78" t="e">
        <f t="shared" si="0"/>
        <v>#DIV/0!</v>
      </c>
    </row>
    <row r="46" spans="1:5" ht="31.5">
      <c r="A46" s="48" t="s">
        <v>4</v>
      </c>
      <c r="B46" s="53" t="s">
        <v>5</v>
      </c>
      <c r="C46" s="41">
        <f>SUM(C47)</f>
        <v>0</v>
      </c>
      <c r="D46" s="41">
        <f>SUM(D47)</f>
        <v>22103</v>
      </c>
      <c r="E46" s="74" t="e">
        <f t="shared" si="0"/>
        <v>#DIV/0!</v>
      </c>
    </row>
    <row r="47" spans="1:5" ht="47.25">
      <c r="A47" s="6" t="s">
        <v>346</v>
      </c>
      <c r="B47" s="88" t="s">
        <v>277</v>
      </c>
      <c r="C47" s="67"/>
      <c r="D47" s="38">
        <v>22103</v>
      </c>
      <c r="E47" s="74" t="e">
        <f t="shared" si="0"/>
        <v>#DIV/0!</v>
      </c>
    </row>
    <row r="48" spans="1:5" ht="31.5">
      <c r="A48" s="48" t="s">
        <v>6</v>
      </c>
      <c r="B48" s="53" t="s">
        <v>7</v>
      </c>
      <c r="C48" s="38">
        <f>SUM(C49,C51,C52)</f>
        <v>0</v>
      </c>
      <c r="D48" s="38">
        <f>SUM(D49,D51,D52)</f>
        <v>1126</v>
      </c>
      <c r="E48" s="74" t="e">
        <f t="shared" si="0"/>
        <v>#DIV/0!</v>
      </c>
    </row>
    <row r="49" spans="1:5" ht="63.75" customHeight="1">
      <c r="A49" s="6" t="s">
        <v>103</v>
      </c>
      <c r="B49" s="30" t="s">
        <v>278</v>
      </c>
      <c r="C49" s="137">
        <f>SUM(C50)</f>
        <v>0</v>
      </c>
      <c r="D49" s="135">
        <f>SUM(D50)</f>
        <v>882</v>
      </c>
      <c r="E49" s="74" t="e">
        <f t="shared" si="0"/>
        <v>#DIV/0!</v>
      </c>
    </row>
    <row r="50" spans="1:5" ht="78.75">
      <c r="A50" s="122" t="s">
        <v>104</v>
      </c>
      <c r="B50" s="127" t="s">
        <v>105</v>
      </c>
      <c r="C50" s="137"/>
      <c r="D50" s="136">
        <v>882</v>
      </c>
      <c r="E50" s="74"/>
    </row>
    <row r="51" spans="1:5" ht="31.5">
      <c r="A51" s="132" t="s">
        <v>300</v>
      </c>
      <c r="B51" s="129" t="s">
        <v>279</v>
      </c>
      <c r="C51" s="133"/>
      <c r="D51" s="134">
        <v>39</v>
      </c>
      <c r="E51" s="74" t="e">
        <f t="shared" si="0"/>
        <v>#DIV/0!</v>
      </c>
    </row>
    <row r="52" spans="1:5" ht="63">
      <c r="A52" s="6" t="s">
        <v>8</v>
      </c>
      <c r="B52" s="88" t="s">
        <v>9</v>
      </c>
      <c r="C52" s="38">
        <f>SUM(C53)</f>
        <v>0</v>
      </c>
      <c r="D52" s="38">
        <f>SUM(D53)</f>
        <v>205</v>
      </c>
      <c r="E52" s="74" t="e">
        <f t="shared" si="0"/>
        <v>#DIV/0!</v>
      </c>
    </row>
    <row r="53" spans="1:5" ht="94.5">
      <c r="A53" s="6" t="s">
        <v>356</v>
      </c>
      <c r="B53" s="90" t="s">
        <v>201</v>
      </c>
      <c r="C53" s="65"/>
      <c r="D53" s="38">
        <v>205</v>
      </c>
      <c r="E53" s="74" t="e">
        <f t="shared" si="0"/>
        <v>#DIV/0!</v>
      </c>
    </row>
    <row r="54" spans="1:5" ht="12" customHeight="1">
      <c r="A54" s="10"/>
      <c r="B54" s="88"/>
      <c r="C54" s="67"/>
      <c r="D54" s="38"/>
      <c r="E54" s="74"/>
    </row>
    <row r="55" spans="1:5" ht="31.5">
      <c r="A55" s="5" t="s">
        <v>347</v>
      </c>
      <c r="B55" s="87" t="s">
        <v>280</v>
      </c>
      <c r="C55" s="42">
        <f>SUM(C56,C58,C63,C66)</f>
        <v>0</v>
      </c>
      <c r="D55" s="42">
        <f>SUM(D56,D58,D63,D66)</f>
        <v>-94</v>
      </c>
      <c r="E55" s="74" t="e">
        <f t="shared" si="0"/>
        <v>#DIV/0!</v>
      </c>
    </row>
    <row r="56" spans="1:5" ht="31.5">
      <c r="A56" s="6" t="s">
        <v>301</v>
      </c>
      <c r="B56" s="92" t="s">
        <v>306</v>
      </c>
      <c r="C56" s="38">
        <f>SUM(C57)</f>
        <v>0</v>
      </c>
      <c r="D56" s="38">
        <f>SUM(D57)</f>
        <v>-103</v>
      </c>
      <c r="E56" s="74" t="e">
        <f t="shared" si="0"/>
        <v>#DIV/0!</v>
      </c>
    </row>
    <row r="57" spans="1:5" ht="47.25">
      <c r="A57" s="43" t="s">
        <v>10</v>
      </c>
      <c r="B57" s="89" t="s">
        <v>11</v>
      </c>
      <c r="C57" s="66">
        <v>0</v>
      </c>
      <c r="D57" s="38">
        <v>-103</v>
      </c>
      <c r="E57" s="74" t="e">
        <f t="shared" si="0"/>
        <v>#DIV/0!</v>
      </c>
    </row>
    <row r="58" spans="1:5" ht="15.75" hidden="1">
      <c r="A58" s="43" t="s">
        <v>183</v>
      </c>
      <c r="B58" s="89" t="s">
        <v>184</v>
      </c>
      <c r="C58" s="66">
        <f>SUM(C59,C61)</f>
        <v>0</v>
      </c>
      <c r="D58" s="66">
        <f>SUM(D59,D61)</f>
        <v>0</v>
      </c>
      <c r="E58" s="66">
        <f>SUM(E59,E61)</f>
        <v>0</v>
      </c>
    </row>
    <row r="59" spans="1:5" ht="15.75" hidden="1">
      <c r="A59" s="43" t="s">
        <v>185</v>
      </c>
      <c r="B59" s="89" t="s">
        <v>186</v>
      </c>
      <c r="C59" s="66">
        <f>SUM(C60)</f>
        <v>0</v>
      </c>
      <c r="D59" s="66">
        <f>SUM(D60)</f>
        <v>0</v>
      </c>
      <c r="E59" s="74"/>
    </row>
    <row r="60" spans="1:5" ht="31.5" hidden="1">
      <c r="A60" s="43" t="s">
        <v>187</v>
      </c>
      <c r="B60" s="89" t="s">
        <v>188</v>
      </c>
      <c r="C60" s="66"/>
      <c r="D60" s="38"/>
      <c r="E60" s="74"/>
    </row>
    <row r="61" spans="1:5" ht="31.5" hidden="1">
      <c r="A61" s="6" t="s">
        <v>193</v>
      </c>
      <c r="B61" s="90" t="s">
        <v>29</v>
      </c>
      <c r="C61" s="66">
        <f>SUM(C62)</f>
        <v>0</v>
      </c>
      <c r="D61" s="66">
        <f>SUM(D62)</f>
        <v>0</v>
      </c>
      <c r="E61" s="74"/>
    </row>
    <row r="62" spans="1:5" ht="47.25" customHeight="1" hidden="1">
      <c r="A62" s="6" t="s">
        <v>194</v>
      </c>
      <c r="B62" s="90" t="s">
        <v>30</v>
      </c>
      <c r="C62" s="66"/>
      <c r="D62" s="38"/>
      <c r="E62" s="74"/>
    </row>
    <row r="63" spans="1:5" ht="15.75">
      <c r="A63" s="43" t="s">
        <v>338</v>
      </c>
      <c r="B63" s="89" t="s">
        <v>12</v>
      </c>
      <c r="C63" s="38">
        <f>SUM(C64)</f>
        <v>0</v>
      </c>
      <c r="D63" s="38">
        <f>SUM(D64)</f>
        <v>7</v>
      </c>
      <c r="E63" s="74" t="e">
        <f t="shared" si="0"/>
        <v>#DIV/0!</v>
      </c>
    </row>
    <row r="64" spans="1:5" ht="31.5">
      <c r="A64" s="6" t="s">
        <v>302</v>
      </c>
      <c r="B64" s="92" t="s">
        <v>305</v>
      </c>
      <c r="C64" s="68">
        <f>SUM(C65)</f>
        <v>0</v>
      </c>
      <c r="D64" s="56">
        <f>SUM(D65)</f>
        <v>7</v>
      </c>
      <c r="E64" s="74" t="e">
        <f t="shared" si="0"/>
        <v>#DIV/0!</v>
      </c>
    </row>
    <row r="65" spans="1:5" ht="31.5">
      <c r="A65" s="43" t="s">
        <v>195</v>
      </c>
      <c r="B65" s="89" t="s">
        <v>106</v>
      </c>
      <c r="C65" s="38">
        <v>0</v>
      </c>
      <c r="D65" s="38">
        <v>7</v>
      </c>
      <c r="E65" s="74" t="e">
        <f t="shared" si="0"/>
        <v>#DIV/0!</v>
      </c>
    </row>
    <row r="66" spans="1:5" ht="31.5">
      <c r="A66" s="6" t="s">
        <v>303</v>
      </c>
      <c r="B66" s="93" t="s">
        <v>304</v>
      </c>
      <c r="C66" s="38">
        <f>SUM(C67,C69,C71,C73)</f>
        <v>0</v>
      </c>
      <c r="D66" s="38">
        <f>SUM(D67,D69,D71,D73)</f>
        <v>2</v>
      </c>
      <c r="E66" s="74" t="e">
        <f t="shared" si="0"/>
        <v>#DIV/0!</v>
      </c>
    </row>
    <row r="67" spans="1:5" ht="15.75">
      <c r="A67" s="43" t="s">
        <v>13</v>
      </c>
      <c r="B67" s="89" t="s">
        <v>19</v>
      </c>
      <c r="C67" s="38">
        <f>SUM(C68)</f>
        <v>0</v>
      </c>
      <c r="D67" s="38">
        <f>SUM(D68)</f>
        <v>1</v>
      </c>
      <c r="E67" s="74" t="e">
        <f t="shared" si="0"/>
        <v>#DIV/0!</v>
      </c>
    </row>
    <row r="68" spans="1:5" ht="31.5">
      <c r="A68" s="43" t="s">
        <v>14</v>
      </c>
      <c r="B68" s="89" t="s">
        <v>107</v>
      </c>
      <c r="C68" s="66">
        <v>0</v>
      </c>
      <c r="D68" s="38">
        <v>1</v>
      </c>
      <c r="E68" s="74" t="e">
        <f t="shared" si="0"/>
        <v>#DIV/0!</v>
      </c>
    </row>
    <row r="69" spans="1:5" ht="47.25">
      <c r="A69" s="47" t="s">
        <v>15</v>
      </c>
      <c r="B69" s="53" t="s">
        <v>20</v>
      </c>
      <c r="C69" s="38">
        <f>SUM(C70)</f>
        <v>0</v>
      </c>
      <c r="D69" s="38">
        <f>SUM(D70)</f>
        <v>1</v>
      </c>
      <c r="E69" s="74" t="e">
        <f t="shared" si="0"/>
        <v>#DIV/0!</v>
      </c>
    </row>
    <row r="70" spans="1:5" ht="63">
      <c r="A70" s="43" t="s">
        <v>16</v>
      </c>
      <c r="B70" s="89" t="s">
        <v>108</v>
      </c>
      <c r="C70" s="66">
        <v>0</v>
      </c>
      <c r="D70" s="38">
        <v>1</v>
      </c>
      <c r="E70" s="74" t="e">
        <f t="shared" si="0"/>
        <v>#DIV/0!</v>
      </c>
    </row>
    <row r="71" spans="1:5" ht="33" customHeight="1" hidden="1">
      <c r="A71" s="6" t="s">
        <v>31</v>
      </c>
      <c r="B71" s="116" t="s">
        <v>32</v>
      </c>
      <c r="C71" s="66">
        <f>SUM(C72)</f>
        <v>0</v>
      </c>
      <c r="D71" s="66">
        <f>SUM(D72)</f>
        <v>0</v>
      </c>
      <c r="E71" s="109" t="s">
        <v>90</v>
      </c>
    </row>
    <row r="72" spans="1:5" ht="31.5" hidden="1">
      <c r="A72" s="108" t="s">
        <v>33</v>
      </c>
      <c r="B72" s="116" t="s">
        <v>109</v>
      </c>
      <c r="C72" s="66">
        <v>0</v>
      </c>
      <c r="D72" s="38">
        <v>0</v>
      </c>
      <c r="E72" s="109" t="s">
        <v>90</v>
      </c>
    </row>
    <row r="73" spans="1:5" ht="15.75" hidden="1">
      <c r="A73" s="47" t="s">
        <v>17</v>
      </c>
      <c r="B73" s="94" t="s">
        <v>21</v>
      </c>
      <c r="C73" s="38">
        <f>SUM(C74)</f>
        <v>0</v>
      </c>
      <c r="D73" s="38">
        <f>SUM(D74)</f>
        <v>0</v>
      </c>
      <c r="E73" s="74" t="e">
        <f t="shared" si="0"/>
        <v>#DIV/0!</v>
      </c>
    </row>
    <row r="74" spans="1:5" ht="31.5" hidden="1">
      <c r="A74" s="43" t="s">
        <v>18</v>
      </c>
      <c r="B74" s="86" t="s">
        <v>110</v>
      </c>
      <c r="C74" s="66">
        <v>0</v>
      </c>
      <c r="D74" s="38">
        <v>0</v>
      </c>
      <c r="E74" s="74" t="e">
        <f t="shared" si="0"/>
        <v>#DIV/0!</v>
      </c>
    </row>
    <row r="75" spans="1:5" ht="12" customHeight="1">
      <c r="A75" s="10"/>
      <c r="B75" s="88"/>
      <c r="C75" s="67"/>
      <c r="D75" s="38"/>
      <c r="E75" s="74"/>
    </row>
    <row r="76" spans="1:5" ht="31.5">
      <c r="A76" s="5" t="s">
        <v>340</v>
      </c>
      <c r="B76" s="87" t="s">
        <v>257</v>
      </c>
      <c r="C76" s="37">
        <f>SUM(C77,C79,C88,C91)</f>
        <v>0</v>
      </c>
      <c r="D76" s="37">
        <f>SUM(D77,D79,D88,D91)</f>
        <v>242003</v>
      </c>
      <c r="E76" s="78" t="e">
        <f t="shared" si="0"/>
        <v>#DIV/0!</v>
      </c>
    </row>
    <row r="77" spans="1:5" s="2" customFormat="1" ht="78.75">
      <c r="A77" s="48" t="s">
        <v>335</v>
      </c>
      <c r="B77" s="95" t="s">
        <v>22</v>
      </c>
      <c r="C77" s="38">
        <f>SUM(C78)</f>
        <v>0</v>
      </c>
      <c r="D77" s="38">
        <f>SUM(D78)</f>
        <v>0</v>
      </c>
      <c r="E77" s="75" t="s">
        <v>90</v>
      </c>
    </row>
    <row r="78" spans="1:5" s="2" customFormat="1" ht="49.5" customHeight="1">
      <c r="A78" s="48" t="s">
        <v>332</v>
      </c>
      <c r="B78" s="95" t="s">
        <v>333</v>
      </c>
      <c r="C78" s="70">
        <v>0</v>
      </c>
      <c r="D78" s="38">
        <v>0</v>
      </c>
      <c r="E78" s="75" t="s">
        <v>90</v>
      </c>
    </row>
    <row r="79" spans="1:5" ht="79.5" customHeight="1">
      <c r="A79" s="48" t="s">
        <v>189</v>
      </c>
      <c r="B79" s="95" t="s">
        <v>258</v>
      </c>
      <c r="C79" s="38">
        <f>SUM(C80,C82,C86)</f>
        <v>0</v>
      </c>
      <c r="D79" s="38">
        <f>SUM(D80,D82,D84,D86)</f>
        <v>203136</v>
      </c>
      <c r="E79" s="74" t="e">
        <f t="shared" si="0"/>
        <v>#DIV/0!</v>
      </c>
    </row>
    <row r="80" spans="1:5" ht="63">
      <c r="A80" s="48" t="s">
        <v>173</v>
      </c>
      <c r="B80" s="95" t="s">
        <v>23</v>
      </c>
      <c r="C80" s="38">
        <f>SUM(C81)</f>
        <v>0</v>
      </c>
      <c r="D80" s="38">
        <f>SUM(D81)</f>
        <v>118840</v>
      </c>
      <c r="E80" s="74" t="e">
        <f t="shared" si="0"/>
        <v>#DIV/0!</v>
      </c>
    </row>
    <row r="81" spans="1:5" ht="78.75">
      <c r="A81" s="122" t="s">
        <v>111</v>
      </c>
      <c r="B81" s="123" t="s">
        <v>112</v>
      </c>
      <c r="C81" s="67">
        <v>0</v>
      </c>
      <c r="D81" s="38">
        <v>118840</v>
      </c>
      <c r="E81" s="74" t="e">
        <f t="shared" si="0"/>
        <v>#DIV/0!</v>
      </c>
    </row>
    <row r="82" spans="1:5" ht="78.75">
      <c r="A82" s="48" t="s">
        <v>190</v>
      </c>
      <c r="B82" s="53" t="s">
        <v>24</v>
      </c>
      <c r="C82" s="38">
        <f>SUM(C83)</f>
        <v>0</v>
      </c>
      <c r="D82" s="38">
        <f>SUM(D83)</f>
        <v>12166</v>
      </c>
      <c r="E82" s="74" t="e">
        <f t="shared" si="0"/>
        <v>#DIV/0!</v>
      </c>
    </row>
    <row r="83" spans="1:5" ht="78.75">
      <c r="A83" s="4" t="s">
        <v>191</v>
      </c>
      <c r="B83" s="88" t="s">
        <v>326</v>
      </c>
      <c r="C83" s="67">
        <v>0</v>
      </c>
      <c r="D83" s="38">
        <v>12166</v>
      </c>
      <c r="E83" s="74" t="e">
        <f t="shared" si="0"/>
        <v>#DIV/0!</v>
      </c>
    </row>
    <row r="84" spans="1:5" ht="47.25">
      <c r="A84" s="141" t="s">
        <v>211</v>
      </c>
      <c r="B84" s="88" t="s">
        <v>212</v>
      </c>
      <c r="C84" s="67"/>
      <c r="D84" s="38">
        <f>SUM(D85)</f>
        <v>123</v>
      </c>
      <c r="E84" s="74"/>
    </row>
    <row r="85" spans="1:5" ht="63">
      <c r="A85" s="141" t="s">
        <v>213</v>
      </c>
      <c r="B85" s="88" t="s">
        <v>214</v>
      </c>
      <c r="C85" s="67"/>
      <c r="D85" s="38">
        <v>123</v>
      </c>
      <c r="E85" s="74"/>
    </row>
    <row r="86" spans="1:5" ht="79.5" customHeight="1">
      <c r="A86" s="48" t="s">
        <v>192</v>
      </c>
      <c r="B86" s="53" t="s">
        <v>25</v>
      </c>
      <c r="C86" s="38">
        <f>SUM(C87)</f>
        <v>0</v>
      </c>
      <c r="D86" s="38">
        <f>SUM(D87)</f>
        <v>72007</v>
      </c>
      <c r="E86" s="74" t="e">
        <f t="shared" si="0"/>
        <v>#DIV/0!</v>
      </c>
    </row>
    <row r="87" spans="1:5" ht="66" customHeight="1">
      <c r="A87" s="4" t="s">
        <v>198</v>
      </c>
      <c r="B87" s="88" t="s">
        <v>269</v>
      </c>
      <c r="C87" s="67">
        <v>0</v>
      </c>
      <c r="D87" s="38">
        <v>72007</v>
      </c>
      <c r="E87" s="74" t="e">
        <f aca="true" t="shared" si="1" ref="E87:E187">(D87/C87)*100</f>
        <v>#DIV/0!</v>
      </c>
    </row>
    <row r="88" spans="1:5" ht="31.5">
      <c r="A88" s="4" t="s">
        <v>259</v>
      </c>
      <c r="B88" s="88" t="s">
        <v>260</v>
      </c>
      <c r="C88" s="38">
        <f>C89</f>
        <v>0</v>
      </c>
      <c r="D88" s="38">
        <f>D89</f>
        <v>1209</v>
      </c>
      <c r="E88" s="74" t="e">
        <f t="shared" si="1"/>
        <v>#DIV/0!</v>
      </c>
    </row>
    <row r="89" spans="1:5" ht="47.25">
      <c r="A89" s="4" t="s">
        <v>199</v>
      </c>
      <c r="B89" s="88" t="s">
        <v>167</v>
      </c>
      <c r="C89" s="38">
        <f>SUM(C90)</f>
        <v>0</v>
      </c>
      <c r="D89" s="38">
        <f>SUM(D90)</f>
        <v>1209</v>
      </c>
      <c r="E89" s="74" t="e">
        <f t="shared" si="1"/>
        <v>#DIV/0!</v>
      </c>
    </row>
    <row r="90" spans="1:5" ht="49.5" customHeight="1">
      <c r="A90" s="4" t="s">
        <v>270</v>
      </c>
      <c r="B90" s="88" t="s">
        <v>271</v>
      </c>
      <c r="C90" s="67">
        <v>0</v>
      </c>
      <c r="D90" s="38">
        <v>1209</v>
      </c>
      <c r="E90" s="74" t="e">
        <f t="shared" si="1"/>
        <v>#DIV/0!</v>
      </c>
    </row>
    <row r="91" spans="1:5" ht="79.5" customHeight="1">
      <c r="A91" s="4" t="s">
        <v>240</v>
      </c>
      <c r="B91" s="88" t="s">
        <v>327</v>
      </c>
      <c r="C91" s="38">
        <f>SUM(C92,C94)</f>
        <v>0</v>
      </c>
      <c r="D91" s="38">
        <f>SUM(D92,D94)</f>
        <v>37658</v>
      </c>
      <c r="E91" s="74" t="e">
        <f t="shared" si="1"/>
        <v>#DIV/0!</v>
      </c>
    </row>
    <row r="92" spans="1:5" ht="47.25" hidden="1">
      <c r="A92" s="4" t="s">
        <v>26</v>
      </c>
      <c r="B92" s="88" t="s">
        <v>27</v>
      </c>
      <c r="C92" s="38">
        <f>SUM(C93)</f>
        <v>0</v>
      </c>
      <c r="D92" s="38">
        <f>SUM(D93)</f>
        <v>0</v>
      </c>
      <c r="E92" s="74" t="e">
        <f t="shared" si="1"/>
        <v>#DIV/0!</v>
      </c>
    </row>
    <row r="93" spans="1:5" ht="47.25" hidden="1">
      <c r="A93" s="4" t="s">
        <v>272</v>
      </c>
      <c r="B93" s="88" t="s">
        <v>328</v>
      </c>
      <c r="C93" s="67">
        <v>0</v>
      </c>
      <c r="D93" s="38">
        <v>0</v>
      </c>
      <c r="E93" s="74" t="e">
        <f t="shared" si="1"/>
        <v>#DIV/0!</v>
      </c>
    </row>
    <row r="94" spans="1:5" ht="79.5" customHeight="1">
      <c r="A94" s="4" t="s">
        <v>241</v>
      </c>
      <c r="B94" s="88" t="s">
        <v>28</v>
      </c>
      <c r="C94" s="38">
        <f>SUM(C95)</f>
        <v>0</v>
      </c>
      <c r="D94" s="38">
        <f>SUM(D95)</f>
        <v>37658</v>
      </c>
      <c r="E94" s="74" t="e">
        <f t="shared" si="1"/>
        <v>#DIV/0!</v>
      </c>
    </row>
    <row r="95" spans="1:5" ht="78.75">
      <c r="A95" s="4" t="s">
        <v>242</v>
      </c>
      <c r="B95" s="88" t="s">
        <v>329</v>
      </c>
      <c r="C95" s="67">
        <v>0</v>
      </c>
      <c r="D95" s="38">
        <v>37658</v>
      </c>
      <c r="E95" s="74" t="e">
        <f t="shared" si="1"/>
        <v>#DIV/0!</v>
      </c>
    </row>
    <row r="96" spans="1:5" ht="12" customHeight="1">
      <c r="A96" s="4"/>
      <c r="B96" s="88"/>
      <c r="C96" s="67"/>
      <c r="D96" s="38"/>
      <c r="E96" s="74"/>
    </row>
    <row r="97" spans="1:5" s="1" customFormat="1" ht="15.75">
      <c r="A97" s="5" t="s">
        <v>343</v>
      </c>
      <c r="B97" s="87" t="s">
        <v>262</v>
      </c>
      <c r="C97" s="37">
        <f>SUM(C98)</f>
        <v>0</v>
      </c>
      <c r="D97" s="37">
        <f>SUM(D98)</f>
        <v>9704</v>
      </c>
      <c r="E97" s="78" t="e">
        <f t="shared" si="1"/>
        <v>#DIV/0!</v>
      </c>
    </row>
    <row r="98" spans="1:5" ht="15.75">
      <c r="A98" s="4" t="s">
        <v>261</v>
      </c>
      <c r="B98" s="88" t="s">
        <v>266</v>
      </c>
      <c r="C98" s="67">
        <f>SUM(C99:C103)</f>
        <v>0</v>
      </c>
      <c r="D98" s="67">
        <f>SUM(D99:D103)</f>
        <v>9704</v>
      </c>
      <c r="E98" s="74"/>
    </row>
    <row r="99" spans="1:5" ht="31.5">
      <c r="A99" s="122" t="s">
        <v>113</v>
      </c>
      <c r="B99" s="123" t="s">
        <v>114</v>
      </c>
      <c r="C99" s="67"/>
      <c r="D99" s="65">
        <v>1267</v>
      </c>
      <c r="E99" s="74"/>
    </row>
    <row r="100" spans="1:5" ht="31.5">
      <c r="A100" s="122" t="s">
        <v>115</v>
      </c>
      <c r="B100" s="123" t="s">
        <v>116</v>
      </c>
      <c r="C100" s="67"/>
      <c r="D100" s="65">
        <v>367</v>
      </c>
      <c r="E100" s="74"/>
    </row>
    <row r="101" spans="1:5" ht="15.75">
      <c r="A101" s="122" t="s">
        <v>117</v>
      </c>
      <c r="B101" s="123" t="s">
        <v>118</v>
      </c>
      <c r="C101" s="67"/>
      <c r="D101" s="65">
        <v>3486</v>
      </c>
      <c r="E101" s="74"/>
    </row>
    <row r="102" spans="1:5" ht="15.75">
      <c r="A102" s="122" t="s">
        <v>119</v>
      </c>
      <c r="B102" s="123" t="s">
        <v>120</v>
      </c>
      <c r="C102" s="67"/>
      <c r="D102" s="65">
        <v>4584</v>
      </c>
      <c r="E102" s="74"/>
    </row>
    <row r="103" spans="1:5" ht="33" customHeight="1" hidden="1">
      <c r="A103" s="122" t="s">
        <v>121</v>
      </c>
      <c r="B103" s="123" t="s">
        <v>122</v>
      </c>
      <c r="C103" s="67"/>
      <c r="D103" s="65">
        <v>0</v>
      </c>
      <c r="E103" s="74"/>
    </row>
    <row r="104" spans="1:5" ht="12" customHeight="1">
      <c r="A104" s="122"/>
      <c r="B104" s="123"/>
      <c r="C104" s="67"/>
      <c r="D104" s="38"/>
      <c r="E104" s="74"/>
    </row>
    <row r="105" spans="1:5" s="1" customFormat="1" ht="31.5">
      <c r="A105" s="5" t="s">
        <v>123</v>
      </c>
      <c r="B105" s="96" t="s">
        <v>330</v>
      </c>
      <c r="C105" s="37">
        <f>SUM(C106,C109)</f>
        <v>0</v>
      </c>
      <c r="D105" s="37">
        <f>SUM(D106,D109)</f>
        <v>8152</v>
      </c>
      <c r="E105" s="78" t="e">
        <f t="shared" si="1"/>
        <v>#DIV/0!</v>
      </c>
    </row>
    <row r="106" spans="1:5" s="1" customFormat="1" ht="15.75">
      <c r="A106" s="47" t="s">
        <v>124</v>
      </c>
      <c r="B106" s="124" t="s">
        <v>125</v>
      </c>
      <c r="C106" s="38">
        <f>SUM(C107)</f>
        <v>0</v>
      </c>
      <c r="D106" s="38">
        <f>SUM(D107)</f>
        <v>3710</v>
      </c>
      <c r="E106" s="78"/>
    </row>
    <row r="107" spans="1:5" s="1" customFormat="1" ht="15.75">
      <c r="A107" s="47" t="s">
        <v>126</v>
      </c>
      <c r="B107" s="124" t="s">
        <v>127</v>
      </c>
      <c r="C107" s="38">
        <f>SUM(C108)</f>
        <v>0</v>
      </c>
      <c r="D107" s="38">
        <f>SUM(D108)</f>
        <v>3710</v>
      </c>
      <c r="E107" s="78"/>
    </row>
    <row r="108" spans="1:5" s="1" customFormat="1" ht="31.5">
      <c r="A108" s="4" t="s">
        <v>128</v>
      </c>
      <c r="B108" s="124" t="s">
        <v>129</v>
      </c>
      <c r="C108" s="38"/>
      <c r="D108" s="38">
        <v>3710</v>
      </c>
      <c r="E108" s="78"/>
    </row>
    <row r="109" spans="1:5" s="1" customFormat="1" ht="15.75">
      <c r="A109" s="47" t="s">
        <v>130</v>
      </c>
      <c r="B109" s="124" t="s">
        <v>131</v>
      </c>
      <c r="C109" s="38">
        <f>SUM(C110,C112)</f>
        <v>0</v>
      </c>
      <c r="D109" s="38">
        <f>SUM(D110,D112)</f>
        <v>4442</v>
      </c>
      <c r="E109" s="78"/>
    </row>
    <row r="110" spans="1:5" s="1" customFormat="1" ht="31.5">
      <c r="A110" s="125" t="s">
        <v>132</v>
      </c>
      <c r="B110" s="123" t="s">
        <v>133</v>
      </c>
      <c r="C110" s="38">
        <f>SUM(C111)</f>
        <v>0</v>
      </c>
      <c r="D110" s="38">
        <f>SUM(D111)</f>
        <v>501</v>
      </c>
      <c r="E110" s="78"/>
    </row>
    <row r="111" spans="1:5" s="1" customFormat="1" ht="32.25" customHeight="1">
      <c r="A111" s="122" t="s">
        <v>134</v>
      </c>
      <c r="B111" s="123" t="s">
        <v>135</v>
      </c>
      <c r="C111" s="38"/>
      <c r="D111" s="65">
        <v>501</v>
      </c>
      <c r="E111" s="78"/>
    </row>
    <row r="112" spans="1:5" s="1" customFormat="1" ht="15.75">
      <c r="A112" s="47" t="s">
        <v>136</v>
      </c>
      <c r="B112" s="97" t="s">
        <v>137</v>
      </c>
      <c r="C112" s="38">
        <f>SUM(C113)</f>
        <v>0</v>
      </c>
      <c r="D112" s="38">
        <f>SUM(D113)</f>
        <v>3941</v>
      </c>
      <c r="E112" s="74" t="e">
        <f t="shared" si="1"/>
        <v>#DIV/0!</v>
      </c>
    </row>
    <row r="113" spans="1:5" ht="31.5">
      <c r="A113" s="4" t="s">
        <v>138</v>
      </c>
      <c r="B113" s="92" t="s">
        <v>139</v>
      </c>
      <c r="C113" s="67">
        <v>0</v>
      </c>
      <c r="D113" s="38">
        <v>3941</v>
      </c>
      <c r="E113" s="74" t="e">
        <f t="shared" si="1"/>
        <v>#DIV/0!</v>
      </c>
    </row>
    <row r="114" spans="1:5" ht="12" customHeight="1">
      <c r="A114" s="4"/>
      <c r="B114" s="88"/>
      <c r="C114" s="67"/>
      <c r="D114" s="38"/>
      <c r="E114" s="74"/>
    </row>
    <row r="115" spans="1:5" ht="16.5" customHeight="1">
      <c r="A115" s="5" t="s">
        <v>341</v>
      </c>
      <c r="B115" s="87" t="s">
        <v>267</v>
      </c>
      <c r="C115" s="42">
        <f>SUM(C116,C118,C121)</f>
        <v>0</v>
      </c>
      <c r="D115" s="42">
        <f>SUM(D116,D118,D121)</f>
        <v>157865</v>
      </c>
      <c r="E115" s="78" t="e">
        <f t="shared" si="1"/>
        <v>#DIV/0!</v>
      </c>
    </row>
    <row r="116" spans="1:5" ht="15.75">
      <c r="A116" s="47" t="s">
        <v>34</v>
      </c>
      <c r="B116" s="53" t="s">
        <v>35</v>
      </c>
      <c r="C116" s="38">
        <f>SUM(C117)</f>
        <v>0</v>
      </c>
      <c r="D116" s="38">
        <f>SUM(D117)</f>
        <v>1037</v>
      </c>
      <c r="E116" s="74" t="e">
        <f t="shared" si="1"/>
        <v>#DIV/0!</v>
      </c>
    </row>
    <row r="117" spans="1:5" ht="31.5">
      <c r="A117" s="47" t="s">
        <v>281</v>
      </c>
      <c r="B117" s="53" t="s">
        <v>273</v>
      </c>
      <c r="C117" s="31"/>
      <c r="D117" s="38">
        <v>1037</v>
      </c>
      <c r="E117" s="74" t="e">
        <f t="shared" si="1"/>
        <v>#DIV/0!</v>
      </c>
    </row>
    <row r="118" spans="1:5" ht="79.5" customHeight="1">
      <c r="A118" s="47" t="s">
        <v>243</v>
      </c>
      <c r="B118" s="97" t="s">
        <v>36</v>
      </c>
      <c r="C118" s="38">
        <f>SUM(C119)</f>
        <v>0</v>
      </c>
      <c r="D118" s="38">
        <f>SUM(D119)</f>
        <v>122283</v>
      </c>
      <c r="E118" s="74" t="e">
        <f t="shared" si="1"/>
        <v>#DIV/0!</v>
      </c>
    </row>
    <row r="119" spans="1:5" ht="79.5" customHeight="1">
      <c r="A119" s="4" t="s">
        <v>244</v>
      </c>
      <c r="B119" s="88" t="s">
        <v>140</v>
      </c>
      <c r="C119" s="38">
        <f>SUM(C120)</f>
        <v>0</v>
      </c>
      <c r="D119" s="38">
        <f>SUM(D120)</f>
        <v>122283</v>
      </c>
      <c r="E119" s="74" t="e">
        <f t="shared" si="1"/>
        <v>#DIV/0!</v>
      </c>
    </row>
    <row r="120" spans="1:5" ht="94.5">
      <c r="A120" s="47" t="s">
        <v>245</v>
      </c>
      <c r="B120" s="53" t="s">
        <v>141</v>
      </c>
      <c r="C120" s="31"/>
      <c r="D120" s="38">
        <v>122283</v>
      </c>
      <c r="E120" s="74" t="e">
        <f t="shared" si="1"/>
        <v>#DIV/0!</v>
      </c>
    </row>
    <row r="121" spans="1:5" ht="49.5" customHeight="1">
      <c r="A121" s="48" t="s">
        <v>85</v>
      </c>
      <c r="B121" s="95" t="s">
        <v>38</v>
      </c>
      <c r="C121" s="38">
        <f>SUM(C122,C124)</f>
        <v>0</v>
      </c>
      <c r="D121" s="38">
        <f>SUM(D122,D124)</f>
        <v>34545</v>
      </c>
      <c r="E121" s="74" t="e">
        <f t="shared" si="1"/>
        <v>#DIV/0!</v>
      </c>
    </row>
    <row r="122" spans="1:5" ht="31.5">
      <c r="A122" s="47" t="s">
        <v>37</v>
      </c>
      <c r="B122" s="53" t="s">
        <v>39</v>
      </c>
      <c r="C122" s="38">
        <f>SUM(C123)</f>
        <v>0</v>
      </c>
      <c r="D122" s="38">
        <f>SUM(D123)</f>
        <v>34441</v>
      </c>
      <c r="E122" s="74" t="e">
        <f t="shared" si="1"/>
        <v>#DIV/0!</v>
      </c>
    </row>
    <row r="123" spans="1:5" ht="47.25">
      <c r="A123" s="4" t="s">
        <v>331</v>
      </c>
      <c r="B123" s="92" t="s">
        <v>348</v>
      </c>
      <c r="C123" s="67"/>
      <c r="D123" s="38">
        <v>34441</v>
      </c>
      <c r="E123" s="74" t="e">
        <f t="shared" si="1"/>
        <v>#DIV/0!</v>
      </c>
    </row>
    <row r="124" spans="1:5" ht="47.25">
      <c r="A124" s="47" t="s">
        <v>246</v>
      </c>
      <c r="B124" s="97" t="s">
        <v>40</v>
      </c>
      <c r="C124" s="38">
        <f>SUM(C125)</f>
        <v>0</v>
      </c>
      <c r="D124" s="38">
        <f>SUM(D125)</f>
        <v>104</v>
      </c>
      <c r="E124" s="74" t="e">
        <f t="shared" si="1"/>
        <v>#DIV/0!</v>
      </c>
    </row>
    <row r="125" spans="1:5" ht="49.5" customHeight="1">
      <c r="A125" s="4" t="s">
        <v>247</v>
      </c>
      <c r="B125" s="92" t="s">
        <v>353</v>
      </c>
      <c r="C125" s="67"/>
      <c r="D125" s="38">
        <v>104</v>
      </c>
      <c r="E125" s="74" t="e">
        <f t="shared" si="1"/>
        <v>#DIV/0!</v>
      </c>
    </row>
    <row r="126" spans="1:5" ht="12" customHeight="1">
      <c r="A126" s="4"/>
      <c r="B126" s="88"/>
      <c r="C126" s="67"/>
      <c r="D126" s="38"/>
      <c r="E126" s="74"/>
    </row>
    <row r="127" spans="1:5" ht="15.75">
      <c r="A127" s="5" t="s">
        <v>342</v>
      </c>
      <c r="B127" s="87" t="s">
        <v>263</v>
      </c>
      <c r="C127" s="37">
        <f>SUM(C128,C131,C132,C133,C135,C138,C146,C147,C151,C153,C155,C157,C158)</f>
        <v>0</v>
      </c>
      <c r="D127" s="37">
        <f>SUM(D128,D131,D132,D133,D135,D138,D146,D147,D151,D153,D155,D157,D158)</f>
        <v>34813</v>
      </c>
      <c r="E127" s="78" t="e">
        <f t="shared" si="1"/>
        <v>#DIV/0!</v>
      </c>
    </row>
    <row r="128" spans="1:5" ht="31.5">
      <c r="A128" s="3" t="s">
        <v>298</v>
      </c>
      <c r="B128" s="88" t="s">
        <v>285</v>
      </c>
      <c r="C128" s="38">
        <f>SUM(C129,C130)</f>
        <v>0</v>
      </c>
      <c r="D128" s="38">
        <f>SUM(D129,D130)</f>
        <v>927</v>
      </c>
      <c r="E128" s="74" t="e">
        <f t="shared" si="1"/>
        <v>#DIV/0!</v>
      </c>
    </row>
    <row r="129" spans="1:5" ht="114" customHeight="1">
      <c r="A129" s="43" t="s">
        <v>248</v>
      </c>
      <c r="B129" s="89" t="s">
        <v>41</v>
      </c>
      <c r="C129" s="66"/>
      <c r="D129" s="38">
        <v>853</v>
      </c>
      <c r="E129" s="74" t="e">
        <f t="shared" si="1"/>
        <v>#DIV/0!</v>
      </c>
    </row>
    <row r="130" spans="1:5" ht="63">
      <c r="A130" s="43" t="s">
        <v>42</v>
      </c>
      <c r="B130" s="89" t="s">
        <v>43</v>
      </c>
      <c r="C130" s="66"/>
      <c r="D130" s="38">
        <v>74</v>
      </c>
      <c r="E130" s="74" t="e">
        <f t="shared" si="1"/>
        <v>#DIV/0!</v>
      </c>
    </row>
    <row r="131" spans="1:5" ht="63">
      <c r="A131" s="3" t="s">
        <v>299</v>
      </c>
      <c r="B131" s="88" t="s">
        <v>286</v>
      </c>
      <c r="C131" s="67"/>
      <c r="D131" s="38">
        <v>293</v>
      </c>
      <c r="E131" s="74" t="e">
        <f t="shared" si="1"/>
        <v>#DIV/0!</v>
      </c>
    </row>
    <row r="132" spans="1:5" ht="63">
      <c r="A132" s="3" t="s">
        <v>287</v>
      </c>
      <c r="B132" s="88" t="s">
        <v>288</v>
      </c>
      <c r="C132" s="67"/>
      <c r="D132" s="38">
        <v>67</v>
      </c>
      <c r="E132" s="74" t="e">
        <f t="shared" si="1"/>
        <v>#DIV/0!</v>
      </c>
    </row>
    <row r="133" spans="1:5" ht="47.25">
      <c r="A133" s="11" t="s">
        <v>349</v>
      </c>
      <c r="B133" s="91" t="s">
        <v>350</v>
      </c>
      <c r="C133" s="38">
        <f>SUM(C134)</f>
        <v>0</v>
      </c>
      <c r="D133" s="38">
        <f>SUM(D134)</f>
        <v>27</v>
      </c>
      <c r="E133" s="74" t="e">
        <f t="shared" si="1"/>
        <v>#DIV/0!</v>
      </c>
    </row>
    <row r="134" spans="1:5" ht="47.25">
      <c r="A134" s="43" t="s">
        <v>44</v>
      </c>
      <c r="B134" s="86" t="s">
        <v>45</v>
      </c>
      <c r="C134" s="66"/>
      <c r="D134" s="38">
        <v>27</v>
      </c>
      <c r="E134" s="74" t="e">
        <f t="shared" si="1"/>
        <v>#DIV/0!</v>
      </c>
    </row>
    <row r="135" spans="1:5" ht="33" customHeight="1">
      <c r="A135" s="43" t="s">
        <v>78</v>
      </c>
      <c r="B135" s="86" t="s">
        <v>79</v>
      </c>
      <c r="C135" s="66">
        <f>SUM(C136)</f>
        <v>0</v>
      </c>
      <c r="D135" s="66">
        <f>SUM(D136)</f>
        <v>35</v>
      </c>
      <c r="E135" s="75" t="s">
        <v>390</v>
      </c>
    </row>
    <row r="136" spans="1:5" ht="48" customHeight="1">
      <c r="A136" s="43" t="s">
        <v>142</v>
      </c>
      <c r="B136" s="126" t="s">
        <v>80</v>
      </c>
      <c r="C136" s="66">
        <f>SUM(C137)</f>
        <v>0</v>
      </c>
      <c r="D136" s="66">
        <f>SUM(D137)</f>
        <v>35</v>
      </c>
      <c r="E136" s="75"/>
    </row>
    <row r="137" spans="1:5" ht="65.25" customHeight="1">
      <c r="A137" s="122" t="s">
        <v>143</v>
      </c>
      <c r="B137" s="127" t="s">
        <v>144</v>
      </c>
      <c r="C137" s="66"/>
      <c r="D137" s="38">
        <v>35</v>
      </c>
      <c r="E137" s="75" t="s">
        <v>390</v>
      </c>
    </row>
    <row r="138" spans="1:5" ht="95.25" customHeight="1">
      <c r="A138" s="128" t="s">
        <v>145</v>
      </c>
      <c r="B138" s="129" t="s">
        <v>146</v>
      </c>
      <c r="C138" s="38">
        <f>SUM(C139:C145)</f>
        <v>0</v>
      </c>
      <c r="D138" s="38">
        <f>SUM(D139:D145)</f>
        <v>2798</v>
      </c>
      <c r="E138" s="74" t="e">
        <f t="shared" si="1"/>
        <v>#DIV/0!</v>
      </c>
    </row>
    <row r="139" spans="1:5" ht="31.5">
      <c r="A139" s="49" t="s">
        <v>147</v>
      </c>
      <c r="B139" s="53" t="s">
        <v>49</v>
      </c>
      <c r="C139" s="31"/>
      <c r="D139" s="38">
        <v>1150</v>
      </c>
      <c r="E139" s="74" t="e">
        <f t="shared" si="1"/>
        <v>#DIV/0!</v>
      </c>
    </row>
    <row r="140" spans="1:5" ht="49.5" customHeight="1">
      <c r="A140" s="49" t="s">
        <v>148</v>
      </c>
      <c r="B140" s="53" t="s">
        <v>50</v>
      </c>
      <c r="C140" s="31"/>
      <c r="D140" s="38">
        <v>69</v>
      </c>
      <c r="E140" s="74" t="e">
        <f t="shared" si="1"/>
        <v>#DIV/0!</v>
      </c>
    </row>
    <row r="141" spans="1:5" ht="32.25" customHeight="1">
      <c r="A141" s="44" t="s">
        <v>149</v>
      </c>
      <c r="B141" s="53" t="s">
        <v>51</v>
      </c>
      <c r="C141" s="31"/>
      <c r="D141" s="38">
        <v>201</v>
      </c>
      <c r="E141" s="74" t="e">
        <f t="shared" si="1"/>
        <v>#DIV/0!</v>
      </c>
    </row>
    <row r="142" spans="1:5" ht="48" customHeight="1" hidden="1">
      <c r="A142" s="49" t="s">
        <v>52</v>
      </c>
      <c r="B142" s="53" t="s">
        <v>55</v>
      </c>
      <c r="C142" s="31"/>
      <c r="D142" s="38">
        <v>0</v>
      </c>
      <c r="E142" s="74" t="e">
        <f t="shared" si="1"/>
        <v>#DIV/0!</v>
      </c>
    </row>
    <row r="143" spans="1:5" ht="32.25" customHeight="1">
      <c r="A143" s="11" t="s">
        <v>200</v>
      </c>
      <c r="B143" s="116" t="s">
        <v>55</v>
      </c>
      <c r="C143" s="31"/>
      <c r="D143" s="38">
        <v>150</v>
      </c>
      <c r="E143" s="74" t="e">
        <f t="shared" si="1"/>
        <v>#DIV/0!</v>
      </c>
    </row>
    <row r="144" spans="1:5" ht="31.5">
      <c r="A144" s="49" t="s">
        <v>53</v>
      </c>
      <c r="B144" s="53" t="s">
        <v>56</v>
      </c>
      <c r="C144" s="31"/>
      <c r="D144" s="38">
        <v>965</v>
      </c>
      <c r="E144" s="74" t="e">
        <f t="shared" si="1"/>
        <v>#DIV/0!</v>
      </c>
    </row>
    <row r="145" spans="1:5" ht="31.5">
      <c r="A145" s="49" t="s">
        <v>54</v>
      </c>
      <c r="B145" s="53" t="s">
        <v>57</v>
      </c>
      <c r="C145" s="31"/>
      <c r="D145" s="38">
        <v>263</v>
      </c>
      <c r="E145" s="74" t="e">
        <f t="shared" si="1"/>
        <v>#DIV/0!</v>
      </c>
    </row>
    <row r="146" spans="1:5" ht="63">
      <c r="A146" s="3" t="s">
        <v>289</v>
      </c>
      <c r="B146" s="88" t="s">
        <v>290</v>
      </c>
      <c r="C146" s="67"/>
      <c r="D146" s="38">
        <v>9508</v>
      </c>
      <c r="E146" s="74" t="e">
        <f t="shared" si="1"/>
        <v>#DIV/0!</v>
      </c>
    </row>
    <row r="147" spans="1:5" ht="31.5">
      <c r="A147" s="3" t="s">
        <v>150</v>
      </c>
      <c r="B147" s="88" t="s">
        <v>291</v>
      </c>
      <c r="C147" s="38">
        <f>SUM(C148,C150)</f>
        <v>0</v>
      </c>
      <c r="D147" s="38">
        <f>SUM(D148,D150)</f>
        <v>49</v>
      </c>
      <c r="E147" s="74" t="e">
        <f t="shared" si="1"/>
        <v>#DIV/0!</v>
      </c>
    </row>
    <row r="148" spans="1:5" ht="47.25">
      <c r="A148" s="125" t="s">
        <v>151</v>
      </c>
      <c r="B148" s="123" t="s">
        <v>202</v>
      </c>
      <c r="C148" s="38">
        <f>SUM(C149)</f>
        <v>0</v>
      </c>
      <c r="D148" s="38">
        <f>SUM(D149)</f>
        <v>10</v>
      </c>
      <c r="E148" s="74"/>
    </row>
    <row r="149" spans="1:5" ht="48.75" customHeight="1">
      <c r="A149" s="122" t="s">
        <v>152</v>
      </c>
      <c r="B149" s="127" t="s">
        <v>153</v>
      </c>
      <c r="C149" s="38"/>
      <c r="D149" s="65">
        <v>10</v>
      </c>
      <c r="E149" s="74"/>
    </row>
    <row r="150" spans="1:5" ht="31.5">
      <c r="A150" s="122" t="s">
        <v>154</v>
      </c>
      <c r="B150" s="127" t="s">
        <v>155</v>
      </c>
      <c r="C150" s="38"/>
      <c r="D150" s="65">
        <v>39</v>
      </c>
      <c r="E150" s="74"/>
    </row>
    <row r="151" spans="1:5" ht="49.5" customHeight="1">
      <c r="A151" s="130" t="s">
        <v>355</v>
      </c>
      <c r="B151" s="131" t="s">
        <v>351</v>
      </c>
      <c r="C151" s="38">
        <f>SUM(C152)</f>
        <v>0</v>
      </c>
      <c r="D151" s="38">
        <f>SUM(D152)</f>
        <v>76</v>
      </c>
      <c r="E151" s="74" t="e">
        <f t="shared" si="1"/>
        <v>#DIV/0!</v>
      </c>
    </row>
    <row r="152" spans="1:5" ht="49.5" customHeight="1">
      <c r="A152" s="49" t="s">
        <v>83</v>
      </c>
      <c r="B152" s="53" t="s">
        <v>86</v>
      </c>
      <c r="C152" s="31"/>
      <c r="D152" s="38">
        <v>76</v>
      </c>
      <c r="E152" s="74" t="e">
        <f t="shared" si="1"/>
        <v>#DIV/0!</v>
      </c>
    </row>
    <row r="153" spans="1:5" ht="31.5" hidden="1">
      <c r="A153" s="11" t="s">
        <v>87</v>
      </c>
      <c r="B153" s="91" t="s">
        <v>88</v>
      </c>
      <c r="C153" s="38">
        <f>SUM(C154)</f>
        <v>0</v>
      </c>
      <c r="D153" s="38">
        <f>SUM(D154)</f>
        <v>0</v>
      </c>
      <c r="E153" s="75" t="s">
        <v>90</v>
      </c>
    </row>
    <row r="154" spans="1:5" ht="32.25" customHeight="1" hidden="1">
      <c r="A154" s="11" t="s">
        <v>357</v>
      </c>
      <c r="B154" s="91" t="s">
        <v>358</v>
      </c>
      <c r="C154" s="71"/>
      <c r="D154" s="38"/>
      <c r="E154" s="75" t="s">
        <v>90</v>
      </c>
    </row>
    <row r="155" spans="1:5" ht="61.5" customHeight="1">
      <c r="A155" s="125" t="s">
        <v>158</v>
      </c>
      <c r="B155" s="127" t="s">
        <v>159</v>
      </c>
      <c r="C155" s="71">
        <f>SUM(C156)</f>
        <v>0</v>
      </c>
      <c r="D155" s="71">
        <f>SUM(D156)</f>
        <v>251</v>
      </c>
      <c r="E155" s="75"/>
    </row>
    <row r="156" spans="1:5" ht="78" customHeight="1">
      <c r="A156" s="125" t="s">
        <v>160</v>
      </c>
      <c r="B156" s="127" t="s">
        <v>161</v>
      </c>
      <c r="C156" s="71"/>
      <c r="D156" s="65">
        <v>251</v>
      </c>
      <c r="E156" s="75"/>
    </row>
    <row r="157" spans="1:5" ht="64.5" customHeight="1">
      <c r="A157" s="125" t="s">
        <v>162</v>
      </c>
      <c r="B157" s="127" t="s">
        <v>163</v>
      </c>
      <c r="C157" s="71"/>
      <c r="D157" s="65">
        <v>494</v>
      </c>
      <c r="E157" s="75"/>
    </row>
    <row r="158" spans="1:5" ht="31.5">
      <c r="A158" s="128" t="s">
        <v>296</v>
      </c>
      <c r="B158" s="129" t="s">
        <v>297</v>
      </c>
      <c r="C158" s="38">
        <f>SUM(C159)</f>
        <v>0</v>
      </c>
      <c r="D158" s="38">
        <f>SUM(D159)</f>
        <v>20288</v>
      </c>
      <c r="E158" s="74" t="e">
        <f t="shared" si="1"/>
        <v>#DIV/0!</v>
      </c>
    </row>
    <row r="159" spans="1:5" ht="47.25">
      <c r="A159" s="44" t="s">
        <v>58</v>
      </c>
      <c r="B159" s="53" t="s">
        <v>59</v>
      </c>
      <c r="C159" s="31"/>
      <c r="D159" s="38">
        <v>20288</v>
      </c>
      <c r="E159" s="74" t="e">
        <f t="shared" si="1"/>
        <v>#DIV/0!</v>
      </c>
    </row>
    <row r="160" spans="1:5" ht="12" customHeight="1">
      <c r="A160" s="12"/>
      <c r="B160" s="93"/>
      <c r="C160" s="69"/>
      <c r="D160" s="38"/>
      <c r="E160" s="74"/>
    </row>
    <row r="161" spans="1:5" ht="15.75">
      <c r="A161" s="13" t="s">
        <v>344</v>
      </c>
      <c r="B161" s="98" t="s">
        <v>282</v>
      </c>
      <c r="C161" s="37">
        <f>SUM(C162,C164)</f>
        <v>0</v>
      </c>
      <c r="D161" s="37">
        <f>SUM(D162,D164)</f>
        <v>315</v>
      </c>
      <c r="E161" s="78" t="e">
        <f t="shared" si="1"/>
        <v>#DIV/0!</v>
      </c>
    </row>
    <row r="162" spans="1:5" ht="15.75">
      <c r="A162" s="4" t="s">
        <v>61</v>
      </c>
      <c r="B162" s="93" t="s">
        <v>62</v>
      </c>
      <c r="C162" s="38">
        <f>SUM(C163)</f>
        <v>0</v>
      </c>
      <c r="D162" s="38">
        <f>SUM(D163)</f>
        <v>162</v>
      </c>
      <c r="E162" s="79" t="s">
        <v>90</v>
      </c>
    </row>
    <row r="163" spans="1:5" ht="31.5">
      <c r="A163" s="4" t="s">
        <v>359</v>
      </c>
      <c r="B163" s="93" t="s">
        <v>360</v>
      </c>
      <c r="C163" s="69"/>
      <c r="D163" s="38">
        <v>162</v>
      </c>
      <c r="E163" s="75" t="s">
        <v>90</v>
      </c>
    </row>
    <row r="164" spans="1:5" ht="15.75">
      <c r="A164" s="50" t="s">
        <v>344</v>
      </c>
      <c r="B164" s="95" t="s">
        <v>60</v>
      </c>
      <c r="C164" s="38">
        <f>SUM(C165)</f>
        <v>0</v>
      </c>
      <c r="D164" s="38">
        <f>SUM(D165)</f>
        <v>153</v>
      </c>
      <c r="E164" s="74" t="e">
        <f t="shared" si="1"/>
        <v>#DIV/0!</v>
      </c>
    </row>
    <row r="165" spans="1:5" ht="15.75">
      <c r="A165" s="4" t="s">
        <v>283</v>
      </c>
      <c r="B165" s="93" t="s">
        <v>284</v>
      </c>
      <c r="C165" s="69"/>
      <c r="D165" s="38">
        <v>153</v>
      </c>
      <c r="E165" s="74" t="e">
        <f t="shared" si="1"/>
        <v>#DIV/0!</v>
      </c>
    </row>
    <row r="166" spans="1:5" ht="11.25" customHeight="1">
      <c r="A166" s="6"/>
      <c r="B166" s="90"/>
      <c r="C166" s="65"/>
      <c r="D166" s="38"/>
      <c r="E166" s="74"/>
    </row>
    <row r="167" spans="1:5" ht="15.75">
      <c r="A167" s="16" t="s">
        <v>362</v>
      </c>
      <c r="B167" s="87" t="s">
        <v>363</v>
      </c>
      <c r="C167" s="18" t="e">
        <f>C168+#REF!+C241</f>
        <v>#REF!</v>
      </c>
      <c r="D167" s="18">
        <f>D168+D241</f>
        <v>1357131</v>
      </c>
      <c r="E167" s="78" t="e">
        <f t="shared" si="1"/>
        <v>#REF!</v>
      </c>
    </row>
    <row r="168" spans="1:5" ht="31.5">
      <c r="A168" s="83" t="s">
        <v>169</v>
      </c>
      <c r="B168" s="17" t="s">
        <v>170</v>
      </c>
      <c r="C168" s="18" t="e">
        <f>C169+C203+C232+C236</f>
        <v>#REF!</v>
      </c>
      <c r="D168" s="18">
        <f>D169+D203+D232+D236</f>
        <v>1367627</v>
      </c>
      <c r="E168" s="78" t="e">
        <f t="shared" si="1"/>
        <v>#REF!</v>
      </c>
    </row>
    <row r="169" spans="1:5" ht="31.5">
      <c r="A169" s="5" t="s">
        <v>364</v>
      </c>
      <c r="B169" s="19" t="s">
        <v>365</v>
      </c>
      <c r="C169" s="20" t="e">
        <f>SUM(#REF!,#REF!,#REF!,C174,#REF!,#REF!,#REF!,#REF!,#REF!,C187)</f>
        <v>#REF!</v>
      </c>
      <c r="D169" s="20">
        <f>SUM(D170,D172,D174,D176,D180,D183,D185,D187)</f>
        <v>193868</v>
      </c>
      <c r="E169" s="78" t="e">
        <f t="shared" si="1"/>
        <v>#REF!</v>
      </c>
    </row>
    <row r="170" spans="1:5" ht="15.75">
      <c r="A170" s="3" t="s">
        <v>205</v>
      </c>
      <c r="B170" s="80" t="s">
        <v>206</v>
      </c>
      <c r="C170" s="20"/>
      <c r="D170" s="52">
        <f>D171</f>
        <v>0</v>
      </c>
      <c r="E170" s="78"/>
    </row>
    <row r="171" spans="1:5" ht="31.5">
      <c r="A171" s="3" t="s">
        <v>207</v>
      </c>
      <c r="B171" s="80" t="s">
        <v>208</v>
      </c>
      <c r="C171" s="20"/>
      <c r="D171" s="52">
        <v>0</v>
      </c>
      <c r="E171" s="78"/>
    </row>
    <row r="172" spans="1:5" ht="31.5">
      <c r="A172" s="3" t="s">
        <v>209</v>
      </c>
      <c r="B172" s="80" t="s">
        <v>210</v>
      </c>
      <c r="C172" s="20"/>
      <c r="D172" s="52">
        <f>D173</f>
        <v>0</v>
      </c>
      <c r="E172" s="78"/>
    </row>
    <row r="173" spans="1:5" ht="31.5">
      <c r="A173" s="3" t="s">
        <v>215</v>
      </c>
      <c r="B173" s="80" t="s">
        <v>216</v>
      </c>
      <c r="C173" s="20"/>
      <c r="D173" s="52">
        <v>0</v>
      </c>
      <c r="E173" s="78"/>
    </row>
    <row r="174" spans="1:5" ht="63">
      <c r="A174" s="6" t="s">
        <v>203</v>
      </c>
      <c r="B174" s="80" t="s">
        <v>91</v>
      </c>
      <c r="C174" s="52">
        <f>C175</f>
        <v>0</v>
      </c>
      <c r="D174" s="52">
        <f>D175</f>
        <v>51500</v>
      </c>
      <c r="E174" s="74" t="e">
        <f t="shared" si="1"/>
        <v>#DIV/0!</v>
      </c>
    </row>
    <row r="175" spans="1:5" ht="47.25">
      <c r="A175" s="6" t="s">
        <v>171</v>
      </c>
      <c r="B175" s="80" t="s">
        <v>92</v>
      </c>
      <c r="C175" s="52"/>
      <c r="D175" s="52">
        <v>51500</v>
      </c>
      <c r="E175" s="74" t="e">
        <f t="shared" si="1"/>
        <v>#DIV/0!</v>
      </c>
    </row>
    <row r="176" spans="1:5" ht="79.5" customHeight="1">
      <c r="A176" s="140" t="s">
        <v>217</v>
      </c>
      <c r="B176" s="80" t="s">
        <v>218</v>
      </c>
      <c r="C176" s="52"/>
      <c r="D176" s="52">
        <f>D177</f>
        <v>47151</v>
      </c>
      <c r="E176" s="74"/>
    </row>
    <row r="177" spans="1:5" ht="79.5" customHeight="1">
      <c r="A177" s="140" t="s">
        <v>219</v>
      </c>
      <c r="B177" s="80" t="s">
        <v>220</v>
      </c>
      <c r="C177" s="52"/>
      <c r="D177" s="52">
        <f>D178+D179</f>
        <v>47151</v>
      </c>
      <c r="E177" s="74"/>
    </row>
    <row r="178" spans="1:5" ht="66" customHeight="1">
      <c r="A178" s="140" t="s">
        <v>221</v>
      </c>
      <c r="B178" s="80" t="s">
        <v>222</v>
      </c>
      <c r="C178" s="52"/>
      <c r="D178" s="52">
        <v>47151</v>
      </c>
      <c r="E178" s="74"/>
    </row>
    <row r="179" spans="1:5" ht="78.75">
      <c r="A179" s="140" t="s">
        <v>223</v>
      </c>
      <c r="B179" s="80" t="s">
        <v>224</v>
      </c>
      <c r="C179" s="52"/>
      <c r="D179" s="52">
        <v>0</v>
      </c>
      <c r="E179" s="74"/>
    </row>
    <row r="180" spans="1:5" ht="63">
      <c r="A180" s="140" t="s">
        <v>225</v>
      </c>
      <c r="B180" s="80" t="s">
        <v>226</v>
      </c>
      <c r="C180" s="52"/>
      <c r="D180" s="52">
        <f>D181</f>
        <v>2667</v>
      </c>
      <c r="E180" s="74"/>
    </row>
    <row r="181" spans="1:5" ht="63">
      <c r="A181" s="140" t="s">
        <v>227</v>
      </c>
      <c r="B181" s="80" t="s">
        <v>228</v>
      </c>
      <c r="C181" s="52"/>
      <c r="D181" s="52">
        <f>D182</f>
        <v>2667</v>
      </c>
      <c r="E181" s="74"/>
    </row>
    <row r="182" spans="1:5" ht="47.25">
      <c r="A182" s="140" t="s">
        <v>229</v>
      </c>
      <c r="B182" s="80" t="s">
        <v>230</v>
      </c>
      <c r="C182" s="52"/>
      <c r="D182" s="52">
        <v>2667</v>
      </c>
      <c r="E182" s="74"/>
    </row>
    <row r="183" spans="1:5" ht="31.5">
      <c r="A183" s="6" t="s">
        <v>156</v>
      </c>
      <c r="B183" s="30" t="s">
        <v>231</v>
      </c>
      <c r="C183" s="52"/>
      <c r="D183" s="52">
        <f>D184</f>
        <v>28956</v>
      </c>
      <c r="E183" s="74"/>
    </row>
    <row r="184" spans="1:5" ht="31.5">
      <c r="A184" s="6" t="s">
        <v>157</v>
      </c>
      <c r="B184" s="30" t="s">
        <v>232</v>
      </c>
      <c r="C184" s="52"/>
      <c r="D184" s="52">
        <v>28956</v>
      </c>
      <c r="E184" s="74"/>
    </row>
    <row r="185" spans="1:5" ht="47.25">
      <c r="A185" s="6" t="s">
        <v>233</v>
      </c>
      <c r="B185" s="30" t="s">
        <v>234</v>
      </c>
      <c r="C185" s="52"/>
      <c r="D185" s="52">
        <f>D186</f>
        <v>0</v>
      </c>
      <c r="E185" s="74"/>
    </row>
    <row r="186" spans="1:5" ht="47.25">
      <c r="A186" s="6" t="s">
        <v>235</v>
      </c>
      <c r="B186" s="30" t="s">
        <v>236</v>
      </c>
      <c r="C186" s="52"/>
      <c r="D186" s="52">
        <v>0</v>
      </c>
      <c r="E186" s="74"/>
    </row>
    <row r="187" spans="1:5" ht="15.75">
      <c r="A187" s="47" t="s">
        <v>63</v>
      </c>
      <c r="B187" s="59" t="s">
        <v>64</v>
      </c>
      <c r="C187" s="52" t="e">
        <f>C188</f>
        <v>#REF!</v>
      </c>
      <c r="D187" s="52">
        <f>D188</f>
        <v>63594</v>
      </c>
      <c r="E187" s="74" t="e">
        <f t="shared" si="1"/>
        <v>#REF!</v>
      </c>
    </row>
    <row r="188" spans="1:5" ht="15.75">
      <c r="A188" s="4" t="s">
        <v>366</v>
      </c>
      <c r="B188" s="21" t="s">
        <v>367</v>
      </c>
      <c r="C188" s="22" t="e">
        <f>C189+C190+C191+C192+C194+C195+C193+C196+C197+C198+#REF!+#REF!</f>
        <v>#REF!</v>
      </c>
      <c r="D188" s="22">
        <f>D189+D190+D191+D192+D193+D194+D195+D196+D197+D198+D199+D200+D201</f>
        <v>63594</v>
      </c>
      <c r="E188" s="74" t="e">
        <f aca="true" t="shared" si="2" ref="E188:E244">(D188/C188)*100</f>
        <v>#REF!</v>
      </c>
    </row>
    <row r="189" spans="1:5" ht="94.5">
      <c r="A189" s="138" t="s">
        <v>308</v>
      </c>
      <c r="B189" s="21" t="s">
        <v>367</v>
      </c>
      <c r="C189" s="72"/>
      <c r="D189" s="24">
        <v>3</v>
      </c>
      <c r="E189" s="74" t="e">
        <f t="shared" si="2"/>
        <v>#DIV/0!</v>
      </c>
    </row>
    <row r="190" spans="1:5" ht="79.5" customHeight="1">
      <c r="A190" s="138" t="s">
        <v>368</v>
      </c>
      <c r="B190" s="21" t="s">
        <v>367</v>
      </c>
      <c r="C190" s="72"/>
      <c r="D190" s="22">
        <v>2665</v>
      </c>
      <c r="E190" s="74" t="e">
        <f t="shared" si="2"/>
        <v>#DIV/0!</v>
      </c>
    </row>
    <row r="191" spans="1:5" ht="47.25">
      <c r="A191" s="138" t="s">
        <v>309</v>
      </c>
      <c r="B191" s="21" t="s">
        <v>367</v>
      </c>
      <c r="C191" s="72"/>
      <c r="D191" s="22">
        <v>9154</v>
      </c>
      <c r="E191" s="74" t="e">
        <f t="shared" si="2"/>
        <v>#DIV/0!</v>
      </c>
    </row>
    <row r="192" spans="1:5" ht="31.5" customHeight="1">
      <c r="A192" s="139" t="s">
        <v>310</v>
      </c>
      <c r="B192" s="21" t="s">
        <v>367</v>
      </c>
      <c r="C192" s="72"/>
      <c r="D192" s="22">
        <v>815</v>
      </c>
      <c r="E192" s="74" t="e">
        <f t="shared" si="2"/>
        <v>#DIV/0!</v>
      </c>
    </row>
    <row r="193" spans="1:5" ht="47.25">
      <c r="A193" s="139" t="s">
        <v>311</v>
      </c>
      <c r="B193" s="21" t="s">
        <v>367</v>
      </c>
      <c r="C193" s="72"/>
      <c r="D193" s="22">
        <v>49763</v>
      </c>
      <c r="E193" s="74" t="e">
        <f t="shared" si="2"/>
        <v>#DIV/0!</v>
      </c>
    </row>
    <row r="194" spans="1:5" ht="31.5" customHeight="1">
      <c r="A194" s="139" t="s">
        <v>312</v>
      </c>
      <c r="B194" s="21" t="s">
        <v>367</v>
      </c>
      <c r="C194" s="72"/>
      <c r="D194" s="22">
        <v>0</v>
      </c>
      <c r="E194" s="74" t="e">
        <f>(D194/C194)*100</f>
        <v>#DIV/0!</v>
      </c>
    </row>
    <row r="195" spans="1:5" ht="31.5" customHeight="1">
      <c r="A195" s="138" t="s">
        <v>313</v>
      </c>
      <c r="B195" s="21" t="s">
        <v>367</v>
      </c>
      <c r="C195" s="72"/>
      <c r="D195" s="22">
        <v>0</v>
      </c>
      <c r="E195" s="74" t="e">
        <f t="shared" si="2"/>
        <v>#DIV/0!</v>
      </c>
    </row>
    <row r="196" spans="1:5" ht="47.25" customHeight="1">
      <c r="A196" s="138" t="s">
        <v>314</v>
      </c>
      <c r="B196" s="21" t="s">
        <v>367</v>
      </c>
      <c r="C196" s="72"/>
      <c r="D196" s="22">
        <v>0</v>
      </c>
      <c r="E196" s="74" t="e">
        <f t="shared" si="2"/>
        <v>#DIV/0!</v>
      </c>
    </row>
    <row r="197" spans="1:5" ht="31.5" customHeight="1">
      <c r="A197" s="138" t="s">
        <v>315</v>
      </c>
      <c r="B197" s="21" t="s">
        <v>367</v>
      </c>
      <c r="C197" s="72"/>
      <c r="D197" s="22">
        <v>0</v>
      </c>
      <c r="E197" s="74" t="e">
        <f t="shared" si="2"/>
        <v>#DIV/0!</v>
      </c>
    </row>
    <row r="198" spans="1:5" ht="66" customHeight="1">
      <c r="A198" s="138" t="s">
        <v>316</v>
      </c>
      <c r="B198" s="21" t="s">
        <v>367</v>
      </c>
      <c r="C198" s="72"/>
      <c r="D198" s="22">
        <v>0</v>
      </c>
      <c r="E198" s="74" t="e">
        <f t="shared" si="2"/>
        <v>#DIV/0!</v>
      </c>
    </row>
    <row r="199" spans="1:5" ht="32.25" customHeight="1">
      <c r="A199" s="23" t="s">
        <v>237</v>
      </c>
      <c r="B199" s="21" t="s">
        <v>367</v>
      </c>
      <c r="C199" s="72"/>
      <c r="D199" s="22">
        <v>400</v>
      </c>
      <c r="E199" s="74"/>
    </row>
    <row r="200" spans="1:5" ht="63">
      <c r="A200" s="23" t="s">
        <v>238</v>
      </c>
      <c r="B200" s="21" t="s">
        <v>367</v>
      </c>
      <c r="C200" s="72"/>
      <c r="D200" s="22">
        <v>0</v>
      </c>
      <c r="E200" s="74"/>
    </row>
    <row r="201" spans="1:5" ht="31.5">
      <c r="A201" s="23" t="s">
        <v>239</v>
      </c>
      <c r="B201" s="21" t="s">
        <v>367</v>
      </c>
      <c r="C201" s="72"/>
      <c r="D201" s="22">
        <v>794</v>
      </c>
      <c r="E201" s="74"/>
    </row>
    <row r="202" spans="1:5" ht="12" customHeight="1">
      <c r="A202" s="23"/>
      <c r="B202" s="21"/>
      <c r="C202" s="72"/>
      <c r="D202" s="22"/>
      <c r="E202" s="74"/>
    </row>
    <row r="203" spans="1:5" ht="31.5">
      <c r="A203" s="25" t="s">
        <v>369</v>
      </c>
      <c r="B203" s="26" t="s">
        <v>370</v>
      </c>
      <c r="C203" s="18" t="e">
        <f>SUM(#REF!,C206,C208,C210,C221,C223,#REF!,#REF!,#REF!,C225)</f>
        <v>#REF!</v>
      </c>
      <c r="D203" s="18">
        <f>SUM(D204,D206,D208,D210,D221,D223,D225)</f>
        <v>1172593</v>
      </c>
      <c r="E203" s="78" t="e">
        <f t="shared" si="2"/>
        <v>#REF!</v>
      </c>
    </row>
    <row r="204" spans="1:5" ht="47.25">
      <c r="A204" s="11" t="s">
        <v>317</v>
      </c>
      <c r="B204" s="60" t="s">
        <v>318</v>
      </c>
      <c r="C204" s="18"/>
      <c r="D204" s="27">
        <f>D205</f>
        <v>399</v>
      </c>
      <c r="E204" s="78"/>
    </row>
    <row r="205" spans="1:5" ht="47.25" customHeight="1">
      <c r="A205" s="11" t="s">
        <v>319</v>
      </c>
      <c r="B205" s="28" t="s">
        <v>320</v>
      </c>
      <c r="C205" s="18"/>
      <c r="D205" s="27">
        <v>399</v>
      </c>
      <c r="E205" s="78"/>
    </row>
    <row r="206" spans="1:5" ht="31.5" customHeight="1">
      <c r="A206" s="49" t="s">
        <v>65</v>
      </c>
      <c r="B206" s="60" t="s">
        <v>66</v>
      </c>
      <c r="C206" s="27">
        <f>SUM(C207)</f>
        <v>0</v>
      </c>
      <c r="D206" s="27">
        <f>SUM(D207)</f>
        <v>26350</v>
      </c>
      <c r="E206" s="74" t="e">
        <f t="shared" si="2"/>
        <v>#DIV/0!</v>
      </c>
    </row>
    <row r="207" spans="1:5" ht="31.5">
      <c r="A207" s="4" t="s">
        <v>371</v>
      </c>
      <c r="B207" s="28" t="s">
        <v>372</v>
      </c>
      <c r="C207" s="31"/>
      <c r="D207" s="27">
        <v>26350</v>
      </c>
      <c r="E207" s="74" t="e">
        <f t="shared" si="2"/>
        <v>#DIV/0!</v>
      </c>
    </row>
    <row r="208" spans="1:5" ht="47.25">
      <c r="A208" s="3" t="s">
        <v>67</v>
      </c>
      <c r="B208" s="28" t="s">
        <v>68</v>
      </c>
      <c r="C208" s="27">
        <f>SUM(C209)</f>
        <v>0</v>
      </c>
      <c r="D208" s="27">
        <f>SUM(D209)</f>
        <v>174568</v>
      </c>
      <c r="E208" s="74" t="e">
        <f t="shared" si="2"/>
        <v>#DIV/0!</v>
      </c>
    </row>
    <row r="209" spans="1:5" ht="47.25">
      <c r="A209" s="3" t="s">
        <v>373</v>
      </c>
      <c r="B209" s="28" t="s">
        <v>374</v>
      </c>
      <c r="C209" s="31"/>
      <c r="D209" s="29">
        <v>174568</v>
      </c>
      <c r="E209" s="74" t="e">
        <f t="shared" si="2"/>
        <v>#DIV/0!</v>
      </c>
    </row>
    <row r="210" spans="1:5" ht="31.5">
      <c r="A210" s="44" t="s">
        <v>69</v>
      </c>
      <c r="B210" s="45" t="s">
        <v>70</v>
      </c>
      <c r="C210" s="29">
        <f>SUM(C211)</f>
        <v>0</v>
      </c>
      <c r="D210" s="29">
        <f>SUM(D211)</f>
        <v>25247</v>
      </c>
      <c r="E210" s="74" t="e">
        <f t="shared" si="2"/>
        <v>#DIV/0!</v>
      </c>
    </row>
    <row r="211" spans="1:5" ht="31.5">
      <c r="A211" s="3" t="s">
        <v>375</v>
      </c>
      <c r="B211" s="30" t="s">
        <v>376</v>
      </c>
      <c r="C211" s="29">
        <f>SUM(C212:C220)</f>
        <v>0</v>
      </c>
      <c r="D211" s="29">
        <f>SUM(D212:D220)</f>
        <v>25247</v>
      </c>
      <c r="E211" s="74" t="e">
        <f t="shared" si="2"/>
        <v>#DIV/0!</v>
      </c>
    </row>
    <row r="212" spans="1:5" ht="31.5">
      <c r="A212" s="23" t="s">
        <v>377</v>
      </c>
      <c r="B212" s="30" t="s">
        <v>376</v>
      </c>
      <c r="C212" s="31"/>
      <c r="D212" s="29">
        <v>464</v>
      </c>
      <c r="E212" s="74" t="e">
        <f t="shared" si="2"/>
        <v>#DIV/0!</v>
      </c>
    </row>
    <row r="213" spans="1:5" ht="31.5" customHeight="1">
      <c r="A213" s="23" t="s">
        <v>321</v>
      </c>
      <c r="B213" s="30" t="s">
        <v>376</v>
      </c>
      <c r="C213" s="31"/>
      <c r="D213" s="29">
        <v>3478</v>
      </c>
      <c r="E213" s="74" t="e">
        <f t="shared" si="2"/>
        <v>#DIV/0!</v>
      </c>
    </row>
    <row r="214" spans="1:5" ht="31.5">
      <c r="A214" s="23" t="s">
        <v>196</v>
      </c>
      <c r="B214" s="30" t="s">
        <v>376</v>
      </c>
      <c r="C214" s="31"/>
      <c r="D214" s="29">
        <v>2156</v>
      </c>
      <c r="E214" s="74" t="e">
        <f t="shared" si="2"/>
        <v>#DIV/0!</v>
      </c>
    </row>
    <row r="215" spans="1:5" ht="66" customHeight="1">
      <c r="A215" s="23" t="s">
        <v>197</v>
      </c>
      <c r="B215" s="30" t="s">
        <v>376</v>
      </c>
      <c r="C215" s="31"/>
      <c r="D215" s="29">
        <v>15</v>
      </c>
      <c r="E215" s="74" t="e">
        <f t="shared" si="2"/>
        <v>#DIV/0!</v>
      </c>
    </row>
    <row r="216" spans="1:5" ht="31.5">
      <c r="A216" s="138" t="s">
        <v>322</v>
      </c>
      <c r="B216" s="30" t="s">
        <v>376</v>
      </c>
      <c r="C216" s="31"/>
      <c r="D216" s="29">
        <v>38</v>
      </c>
      <c r="E216" s="74" t="e">
        <f t="shared" si="2"/>
        <v>#DIV/0!</v>
      </c>
    </row>
    <row r="217" spans="1:5" ht="66" customHeight="1">
      <c r="A217" s="138" t="s">
        <v>323</v>
      </c>
      <c r="B217" s="30" t="s">
        <v>376</v>
      </c>
      <c r="C217" s="31"/>
      <c r="D217" s="29">
        <v>124</v>
      </c>
      <c r="E217" s="74" t="e">
        <f t="shared" si="2"/>
        <v>#DIV/0!</v>
      </c>
    </row>
    <row r="218" spans="1:5" ht="47.25">
      <c r="A218" s="23" t="s">
        <v>378</v>
      </c>
      <c r="B218" s="30" t="s">
        <v>376</v>
      </c>
      <c r="C218" s="31"/>
      <c r="D218" s="29">
        <v>6830</v>
      </c>
      <c r="E218" s="74" t="e">
        <f t="shared" si="2"/>
        <v>#DIV/0!</v>
      </c>
    </row>
    <row r="219" spans="1:5" ht="47.25">
      <c r="A219" s="23" t="s">
        <v>379</v>
      </c>
      <c r="B219" s="30" t="s">
        <v>376</v>
      </c>
      <c r="C219" s="31"/>
      <c r="D219" s="29">
        <v>11834</v>
      </c>
      <c r="E219" s="74" t="e">
        <f>(D219/C219)*100</f>
        <v>#DIV/0!</v>
      </c>
    </row>
    <row r="220" spans="1:5" ht="31.5">
      <c r="A220" s="35" t="s">
        <v>307</v>
      </c>
      <c r="B220" s="30" t="s">
        <v>376</v>
      </c>
      <c r="C220" s="31"/>
      <c r="D220" s="29">
        <v>308</v>
      </c>
      <c r="E220" s="74" t="e">
        <f>(D220/C220)*100</f>
        <v>#DIV/0!</v>
      </c>
    </row>
    <row r="221" spans="1:5" ht="66" customHeight="1">
      <c r="A221" s="44" t="s">
        <v>71</v>
      </c>
      <c r="B221" s="45" t="s">
        <v>72</v>
      </c>
      <c r="C221" s="29">
        <f>SUM(C222)</f>
        <v>0</v>
      </c>
      <c r="D221" s="29">
        <f>SUM(D222)</f>
        <v>30000</v>
      </c>
      <c r="E221" s="74" t="e">
        <f t="shared" si="2"/>
        <v>#DIV/0!</v>
      </c>
    </row>
    <row r="222" spans="1:5" ht="66" customHeight="1">
      <c r="A222" s="3" t="s">
        <v>380</v>
      </c>
      <c r="B222" s="30" t="s">
        <v>381</v>
      </c>
      <c r="C222" s="31"/>
      <c r="D222" s="29">
        <v>30000</v>
      </c>
      <c r="E222" s="74" t="e">
        <f t="shared" si="2"/>
        <v>#DIV/0!</v>
      </c>
    </row>
    <row r="223" spans="1:5" ht="78.75">
      <c r="A223" s="44" t="s">
        <v>73</v>
      </c>
      <c r="B223" s="45" t="s">
        <v>74</v>
      </c>
      <c r="C223" s="29">
        <f>SUM(C224)</f>
        <v>0</v>
      </c>
      <c r="D223" s="29">
        <f>SUM(D224)</f>
        <v>32636</v>
      </c>
      <c r="E223" s="74" t="e">
        <f t="shared" si="2"/>
        <v>#DIV/0!</v>
      </c>
    </row>
    <row r="224" spans="1:5" ht="66" customHeight="1">
      <c r="A224" s="4" t="s">
        <v>382</v>
      </c>
      <c r="B224" s="30" t="s">
        <v>383</v>
      </c>
      <c r="C224" s="31"/>
      <c r="D224" s="29">
        <v>32636</v>
      </c>
      <c r="E224" s="74" t="e">
        <f t="shared" si="2"/>
        <v>#DIV/0!</v>
      </c>
    </row>
    <row r="225" spans="1:5" ht="15.75">
      <c r="A225" s="54" t="s">
        <v>75</v>
      </c>
      <c r="B225" s="61" t="s">
        <v>76</v>
      </c>
      <c r="C225" s="29">
        <f>SUM(C226)</f>
        <v>0</v>
      </c>
      <c r="D225" s="29">
        <f>SUM(D226)</f>
        <v>883393</v>
      </c>
      <c r="E225" s="74" t="e">
        <f t="shared" si="2"/>
        <v>#DIV/0!</v>
      </c>
    </row>
    <row r="226" spans="1:5" ht="15.75">
      <c r="A226" s="3" t="s">
        <v>384</v>
      </c>
      <c r="B226" s="30" t="s">
        <v>385</v>
      </c>
      <c r="C226" s="29">
        <f>C227</f>
        <v>0</v>
      </c>
      <c r="D226" s="29">
        <f>D227+D228+D229+D230</f>
        <v>883393</v>
      </c>
      <c r="E226" s="74" t="e">
        <f t="shared" si="2"/>
        <v>#DIV/0!</v>
      </c>
    </row>
    <row r="227" spans="1:5" ht="47.25">
      <c r="A227" s="139" t="s">
        <v>324</v>
      </c>
      <c r="B227" s="30" t="s">
        <v>385</v>
      </c>
      <c r="C227" s="31"/>
      <c r="D227" s="31">
        <v>805844</v>
      </c>
      <c r="E227" s="74" t="e">
        <f t="shared" si="2"/>
        <v>#DIV/0!</v>
      </c>
    </row>
    <row r="228" spans="1:5" ht="63">
      <c r="A228" s="138" t="s">
        <v>325</v>
      </c>
      <c r="B228" s="30" t="s">
        <v>385</v>
      </c>
      <c r="C228" s="31"/>
      <c r="D228" s="31">
        <v>18088</v>
      </c>
      <c r="E228" s="74"/>
    </row>
    <row r="229" spans="1:5" ht="31.5">
      <c r="A229" s="138" t="s">
        <v>292</v>
      </c>
      <c r="B229" s="30" t="s">
        <v>385</v>
      </c>
      <c r="C229" s="31"/>
      <c r="D229" s="31">
        <v>53978</v>
      </c>
      <c r="E229" s="74"/>
    </row>
    <row r="230" spans="1:5" ht="47.25">
      <c r="A230" s="138" t="s">
        <v>293</v>
      </c>
      <c r="B230" s="30" t="s">
        <v>385</v>
      </c>
      <c r="C230" s="31"/>
      <c r="D230" s="31">
        <v>5483</v>
      </c>
      <c r="E230" s="74"/>
    </row>
    <row r="231" spans="1:5" ht="12" customHeight="1">
      <c r="A231" s="23"/>
      <c r="B231" s="30"/>
      <c r="C231" s="31"/>
      <c r="D231" s="29"/>
      <c r="E231" s="74"/>
    </row>
    <row r="232" spans="1:5" ht="15.75">
      <c r="A232" s="25" t="s">
        <v>386</v>
      </c>
      <c r="B232" s="17" t="s">
        <v>388</v>
      </c>
      <c r="C232" s="18" t="e">
        <f>SUM(#REF!,C233,#REF!,#REF!)</f>
        <v>#REF!</v>
      </c>
      <c r="D232" s="18">
        <f>D233</f>
        <v>87</v>
      </c>
      <c r="E232" s="78" t="e">
        <f t="shared" si="2"/>
        <v>#REF!</v>
      </c>
    </row>
    <row r="233" spans="1:5" ht="63">
      <c r="A233" s="3" t="s">
        <v>89</v>
      </c>
      <c r="B233" s="30" t="s">
        <v>77</v>
      </c>
      <c r="C233" s="29">
        <f>SUM(C234)</f>
        <v>0</v>
      </c>
      <c r="D233" s="29">
        <f>SUM(D234)</f>
        <v>87</v>
      </c>
      <c r="E233" s="74" t="e">
        <f t="shared" si="2"/>
        <v>#DIV/0!</v>
      </c>
    </row>
    <row r="234" spans="1:5" ht="47.25">
      <c r="A234" s="3" t="s">
        <v>392</v>
      </c>
      <c r="B234" s="30" t="s">
        <v>391</v>
      </c>
      <c r="C234" s="31"/>
      <c r="D234" s="29">
        <v>87</v>
      </c>
      <c r="E234" s="74" t="e">
        <f t="shared" si="2"/>
        <v>#DIV/0!</v>
      </c>
    </row>
    <row r="235" spans="1:5" ht="12" customHeight="1">
      <c r="A235" s="23"/>
      <c r="B235" s="21"/>
      <c r="C235" s="72"/>
      <c r="D235" s="32"/>
      <c r="E235" s="74"/>
    </row>
    <row r="236" spans="1:5" ht="31.5">
      <c r="A236" s="55" t="s">
        <v>172</v>
      </c>
      <c r="B236" s="17" t="s">
        <v>393</v>
      </c>
      <c r="C236" s="57">
        <f>SUM(C237)</f>
        <v>0</v>
      </c>
      <c r="D236" s="57">
        <f>SUM(D237)</f>
        <v>1079</v>
      </c>
      <c r="E236" s="78" t="e">
        <f t="shared" si="2"/>
        <v>#DIV/0!</v>
      </c>
    </row>
    <row r="237" spans="1:5" ht="31.5">
      <c r="A237" s="11" t="s">
        <v>81</v>
      </c>
      <c r="B237" s="36" t="s">
        <v>82</v>
      </c>
      <c r="C237" s="58">
        <f>SUM(C238)</f>
        <v>0</v>
      </c>
      <c r="D237" s="58">
        <f>SUM(D238)</f>
        <v>1079</v>
      </c>
      <c r="E237" s="74" t="e">
        <f t="shared" si="2"/>
        <v>#DIV/0!</v>
      </c>
    </row>
    <row r="238" spans="1:5" ht="31.5">
      <c r="A238" s="11" t="s">
        <v>394</v>
      </c>
      <c r="B238" s="36" t="s">
        <v>396</v>
      </c>
      <c r="C238" s="58">
        <f>C239</f>
        <v>0</v>
      </c>
      <c r="D238" s="58">
        <f>D239</f>
        <v>1079</v>
      </c>
      <c r="E238" s="74" t="e">
        <f t="shared" si="2"/>
        <v>#DIV/0!</v>
      </c>
    </row>
    <row r="239" spans="1:5" ht="63">
      <c r="A239" s="35" t="s">
        <v>395</v>
      </c>
      <c r="B239" s="36" t="s">
        <v>396</v>
      </c>
      <c r="C239" s="70"/>
      <c r="D239" s="58">
        <v>1079</v>
      </c>
      <c r="E239" s="74" t="e">
        <f t="shared" si="2"/>
        <v>#DIV/0!</v>
      </c>
    </row>
    <row r="240" spans="1:5" ht="12" customHeight="1">
      <c r="A240" s="33"/>
      <c r="B240" s="117"/>
      <c r="C240" s="85"/>
      <c r="D240" s="34"/>
      <c r="E240" s="73"/>
    </row>
    <row r="241" spans="1:5" ht="32.25" customHeight="1">
      <c r="A241" s="15" t="s">
        <v>361</v>
      </c>
      <c r="B241" s="51" t="s">
        <v>294</v>
      </c>
      <c r="C241" s="37">
        <f>SUM(C242)</f>
        <v>0</v>
      </c>
      <c r="D241" s="37">
        <f>SUM(D242)</f>
        <v>-10496</v>
      </c>
      <c r="E241" s="78" t="e">
        <f>(D241/C241)*100</f>
        <v>#DIV/0!</v>
      </c>
    </row>
    <row r="242" spans="1:5" ht="47.25">
      <c r="A242" s="4" t="s">
        <v>397</v>
      </c>
      <c r="B242" s="30" t="s">
        <v>295</v>
      </c>
      <c r="C242" s="67"/>
      <c r="D242" s="38">
        <v>-10496</v>
      </c>
      <c r="E242" s="74" t="e">
        <f>(D242/C242)*100</f>
        <v>#DIV/0!</v>
      </c>
    </row>
    <row r="243" spans="1:5" ht="12" customHeight="1">
      <c r="A243" s="99"/>
      <c r="B243" s="100"/>
      <c r="C243" s="101"/>
      <c r="D243" s="102"/>
      <c r="E243" s="103"/>
    </row>
    <row r="244" spans="1:5" ht="16.5" customHeight="1">
      <c r="A244" s="104" t="s">
        <v>389</v>
      </c>
      <c r="B244" s="118"/>
      <c r="C244" s="105" t="e">
        <f>SUM(C15,C167)</f>
        <v>#REF!</v>
      </c>
      <c r="D244" s="105">
        <f>SUM(D15,D167)</f>
        <v>3302734</v>
      </c>
      <c r="E244" s="106" t="e">
        <f t="shared" si="2"/>
        <v>#REF!</v>
      </c>
    </row>
  </sheetData>
  <sheetProtection/>
  <mergeCells count="9">
    <mergeCell ref="A11:D11"/>
    <mergeCell ref="B1:D1"/>
    <mergeCell ref="B2:D2"/>
    <mergeCell ref="B3:D3"/>
    <mergeCell ref="B4:D4"/>
    <mergeCell ref="A6:D6"/>
    <mergeCell ref="A7:D7"/>
    <mergeCell ref="A8:D8"/>
    <mergeCell ref="A10:D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2012-07-23T07:40:30Z</cp:lastPrinted>
  <dcterms:created xsi:type="dcterms:W3CDTF">2001-10-29T11:15:23Z</dcterms:created>
  <dcterms:modified xsi:type="dcterms:W3CDTF">2012-07-26T10:49:26Z</dcterms:modified>
  <cp:category/>
  <cp:version/>
  <cp:contentType/>
  <cp:contentStatus/>
</cp:coreProperties>
</file>