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<sst xmlns="http://schemas.openxmlformats.org/spreadsheetml/2006/main" count="486" uniqueCount="437">
  <si>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</si>
  <si>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</si>
  <si>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</si>
  <si>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</si>
  <si>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Денежные взыскания (штрафы) за нарушение законодательства об экологической экспертизе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</si>
  <si>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</si>
  <si>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</si>
  <si>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</si>
  <si>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</si>
  <si>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</si>
  <si>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</si>
  <si>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</si>
  <si>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</si>
  <si>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Денежные взыскания (штрафы) за нарушение законодательства  о  налогах  и  сборах, предусмотренные   статьями   116,   118, 119.1,  пунктами  1  и  2  статьи   120, статьями 125, 126, 128, 129, 129.1, 132, 133, 134, 135, 135.1 Налогового  кодекса Российской Федерации,  а  также  штрафы, взыскание  которых   осуществляется   на основании ранее действовавшей статьи 117 Налогового кодекса Российской Федерации 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</si>
  <si>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</si>
  <si>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Субвенции бюджетам на осуществление полномочий по подготовке проведения статистических переписей</t>
  </si>
  <si>
    <t>Субвенции бюджетам городских округов на осуществление полномочий по подготовке проведения статистических переписей</t>
  </si>
  <si>
    <t>Налог  на  доходы  физических   лиц   с доходов, полученных физическими лицами, являющимися  иностранными   гражданами, осуществляющими  трудовую  деятельность по найму у физических лиц на  основании патента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</si>
  <si>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</si>
  <si>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</si>
  <si>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Земельный налог</t>
  </si>
  <si>
    <t>ПРИЛОЖЕНИЕ № 2</t>
  </si>
  <si>
    <t>к решению Архангельской</t>
  </si>
  <si>
    <t>городской Думы</t>
  </si>
  <si>
    <t>Доходы городского бюджета за 2011 год по кодам видов доходов, подвидов доходов,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</si>
  <si>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</si>
  <si>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</si>
  <si>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на реализацию долгосрочной целевой программы Архангельской области "Молодежь Поморья (2009-2011 годы)"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</si>
  <si>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</si>
  <si>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</si>
  <si>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</si>
  <si>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Код бюджетной классификации</t>
  </si>
  <si>
    <t>Налог на имущество организаций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</si>
  <si>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</si>
  <si>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</si>
  <si>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</si>
  <si>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классификации операций сектора государственного управления, относящихся к доходам бюджетов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</si>
  <si>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</si>
  <si>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</si>
  <si>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</si>
  <si>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от 23.05.2012  № 433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</si>
  <si>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</si>
  <si>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</si>
  <si>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</si>
  <si>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на возмещение убытков, возникающих в результате регулирования тарифов на холодную воду и водоотведение</t>
  </si>
  <si>
    <t>на возмещение убытков, возникающих в результате регулирования тарифов на услуги утилизации (захоронения) твердых бытовых отходов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</si>
  <si>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</si>
  <si>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</si>
  <si>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</si>
  <si>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</si>
  <si>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</si>
  <si>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</si>
  <si>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</si>
  <si>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</si>
  <si>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 осуществление государственных полномочий по выплате вознаграждений профессиональным опекунам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</si>
  <si>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</si>
  <si>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</si>
  <si>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</si>
  <si>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</si>
  <si>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</si>
  <si>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</si>
  <si>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</si>
  <si>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</si>
  <si>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</si>
  <si>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</si>
  <si>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</si>
  <si>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</si>
  <si>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</si>
  <si>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на реализацию долгосрочной целевой программы Архангельской области "Доступная среда на 2011-2015 годы" 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</si>
  <si>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</si>
  <si>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</si>
  <si>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</si>
  <si>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</si>
  <si>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</si>
  <si>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</si>
  <si>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</si>
  <si>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</si>
  <si>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Наименование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</si>
  <si>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</si>
  <si>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</si>
  <si>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</si>
  <si>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Минимальный налог, зачисляемый в бюджеты субъектов Российской Федерации</t>
  </si>
  <si>
    <t>Суммы по искам о возмещении вреда, причиненного окружающей среде, подлежащие зачислению в бюджеты городских округов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</si>
  <si>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</si>
  <si>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</si>
  <si>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</si>
  <si>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</si>
  <si>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 городских округов</t>
  </si>
  <si>
    <t>000 2 02 02999 04 0000 151</t>
  </si>
  <si>
    <t>в том числе: на частичное возмещение расходов по 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</si>
  <si>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</si>
  <si>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1 00 00000 00 0000 000</t>
  </si>
  <si>
    <t>1 01 00000 00 0000 000</t>
  </si>
  <si>
    <t>1 01 02000 01 0000 110</t>
  </si>
  <si>
    <t>1 01 02010 01 0000 110</t>
  </si>
  <si>
    <t>1 01 02011 01 0000 110</t>
  </si>
  <si>
    <t>1 01 02020 01 0000 110</t>
  </si>
  <si>
    <t>1 01 02021 01 0000 110</t>
  </si>
  <si>
    <t>1 01 02022 01 0000 110</t>
  </si>
  <si>
    <t>1 01 02030 01 0000 110</t>
  </si>
  <si>
    <t>1 01 02040 01 0000 110</t>
  </si>
  <si>
    <t>1 01 02050 01 0000 110</t>
  </si>
  <si>
    <t>1 01 02070 01 0000 110</t>
  </si>
  <si>
    <t>1 05 00000 00 0000 000</t>
  </si>
  <si>
    <t>1 05 01000 00 0000 110</t>
  </si>
  <si>
    <t>1 05 01010 00 0000 110</t>
  </si>
  <si>
    <t>1 05 01011 01 0000 110</t>
  </si>
  <si>
    <t>1 05 01012 01 0000 110</t>
  </si>
  <si>
    <t>1 05 01020 00 0000 110</t>
  </si>
  <si>
    <t>1 05 01021 01 0000 110</t>
  </si>
  <si>
    <t>1 05 01022 01 0000 110</t>
  </si>
  <si>
    <t>1 05 01041 02 0000 110</t>
  </si>
  <si>
    <t>1 05 01042 02 0000 110</t>
  </si>
  <si>
    <t>1 05 01050 01 0000 110</t>
  </si>
  <si>
    <t>1 05 02000 00 0000 110</t>
  </si>
  <si>
    <t>1 05 02010 02 0000 110</t>
  </si>
  <si>
    <t>1 05 02020 02 0000 110</t>
  </si>
  <si>
    <t>1 05 03000 00 0000 110</t>
  </si>
  <si>
    <t>1 05 03010 01 0000 110</t>
  </si>
  <si>
    <t>1 05 03020 01 0000 110</t>
  </si>
  <si>
    <t>1 06 00000 00 0000 000</t>
  </si>
  <si>
    <t>1 06 01000 00 0000 110</t>
  </si>
  <si>
    <t>1 06 01020 04 0000 110</t>
  </si>
  <si>
    <t>1 06 02000 02 0000 110</t>
  </si>
  <si>
    <t>1 06 02010 02 0000 110</t>
  </si>
  <si>
    <t>1 06 06000 00 0000 110</t>
  </si>
  <si>
    <t>1 06 06010 00 0000 110</t>
  </si>
  <si>
    <t>1 06 06012 04 0000 110</t>
  </si>
  <si>
    <t>1 06 06020 00 0000 110</t>
  </si>
  <si>
    <t>1 06 06022 04 0000 110</t>
  </si>
  <si>
    <t>1 08 00000 00 0000 000</t>
  </si>
  <si>
    <t>1 08 03000 01 0000 110</t>
  </si>
  <si>
    <t>1 08 03010 01 0000 110</t>
  </si>
  <si>
    <t>1 08 07000 01 0000 110</t>
  </si>
  <si>
    <t>1 08 07140 01 0000 110</t>
  </si>
  <si>
    <t>1 08 07150 01 0000 110</t>
  </si>
  <si>
    <t>1 08 07170 01 0000 110</t>
  </si>
  <si>
    <t>1 08 07173 01 0000 110</t>
  </si>
  <si>
    <t>1 09 00000 00 0000 000</t>
  </si>
  <si>
    <t>1 09 01000 00 0000 110</t>
  </si>
  <si>
    <t>1 09 01020 04 0000 110</t>
  </si>
  <si>
    <t>1 09 03000 00 0000 110</t>
  </si>
  <si>
    <t>1 09 03010 00 0000 110</t>
  </si>
  <si>
    <t>1 09 03010 04 0000 110</t>
  </si>
  <si>
    <t xml:space="preserve">1 09 03030 00 0000 110 </t>
  </si>
  <si>
    <t>1 09 03030 04 0000 110</t>
  </si>
  <si>
    <t>1 09 04000 00 0000 110</t>
  </si>
  <si>
    <t>1 09 04050 00 0000 110</t>
  </si>
  <si>
    <t>1 09 04050 04 0000 110</t>
  </si>
  <si>
    <t>1 09 07000 00 0000 110</t>
  </si>
  <si>
    <t>1 09 07010 00 0000 110</t>
  </si>
  <si>
    <t>1 09 07010 04 0000 110</t>
  </si>
  <si>
    <t>1 09 07030 00 0000 110</t>
  </si>
  <si>
    <t>1 09 07030 04 0000 110</t>
  </si>
  <si>
    <t>1 09 07040 00 0000 110</t>
  </si>
  <si>
    <t>1 09 07040 04 0000 110</t>
  </si>
  <si>
    <t>1 09 07050 00 0000 110</t>
  </si>
  <si>
    <t>1 09 07050 04 0000 110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</si>
  <si>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</si>
  <si>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</si>
  <si>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</si>
  <si>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</si>
  <si>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</si>
  <si>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1 11 05010 04 0000 120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</si>
  <si>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</si>
  <si>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</si>
  <si>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</si>
  <si>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</si>
  <si>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</si>
  <si>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1 11 07010 00 0000 120</t>
  </si>
  <si>
    <t>1 11 07014 04 0000 120</t>
  </si>
  <si>
    <t>1 11 09000 00 0000 120</t>
  </si>
  <si>
    <t>1 11 09030 00 0000 120</t>
  </si>
  <si>
    <t>1 11 09034 04 0000 120</t>
  </si>
  <si>
    <t>1 11 09040 00 0000 120</t>
  </si>
  <si>
    <t>1 11 09044 04 0000 120</t>
  </si>
  <si>
    <t>1 12 00000 00 0000 000</t>
  </si>
  <si>
    <t>1 12 01000 01 0000 120</t>
  </si>
  <si>
    <t>1 13 00000 00 0000 000</t>
  </si>
  <si>
    <t>1 13 03000 00 0000 130</t>
  </si>
  <si>
    <t>1 13 03040 04 0000 130</t>
  </si>
  <si>
    <t>1 14 00000 00 0000 000</t>
  </si>
  <si>
    <t>1 14 01000 00 0000 410</t>
  </si>
  <si>
    <t>1 14 01040 04 0000 410</t>
  </si>
  <si>
    <t>1 14 02000 00 0000 000</t>
  </si>
  <si>
    <t>1 14 02030 04 0000 410</t>
  </si>
  <si>
    <t>1 14 02033 04 0000 410</t>
  </si>
  <si>
    <t>1 14 06000 00 0000 430</t>
  </si>
  <si>
    <t>1 14 06010 00 0000 430</t>
  </si>
  <si>
    <t>1 14 06012 04 0000 430</t>
  </si>
  <si>
    <t>1 14 06020 00 0000 430</t>
  </si>
  <si>
    <t>1 14 06024 04 0000 430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</si>
  <si>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</si>
  <si>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</si>
  <si>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</si>
  <si>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</si>
  <si>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</si>
  <si>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</si>
  <si>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1 16 21000 00 0000 140</t>
  </si>
  <si>
    <t>1 16 21040 04 0000 140</t>
  </si>
  <si>
    <t>1 16 25000 01 0000 140</t>
  </si>
  <si>
    <t>1 16 25010 01 0000 140</t>
  </si>
  <si>
    <t>1 16 25020 01 0000 140</t>
  </si>
  <si>
    <t>1 16 25030 01 0000 140</t>
  </si>
  <si>
    <t>1 16 25040 01 0000 140</t>
  </si>
  <si>
    <t>1 16 25050 01 0000 140</t>
  </si>
  <si>
    <t>1 16 25060 01 0000 140</t>
  </si>
  <si>
    <t>1 16 28000 01 0000 140</t>
  </si>
  <si>
    <t>1 16 30000 01 0000 140</t>
  </si>
  <si>
    <t>1 16 33000 00 0000 140</t>
  </si>
  <si>
    <t>1 16 33040 04 0000 140</t>
  </si>
  <si>
    <t>1 16 35000 00 0000 140</t>
  </si>
  <si>
    <t>1 16 35020 04 0000 140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</si>
  <si>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</si>
  <si>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</si>
  <si>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</si>
  <si>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</si>
  <si>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</si>
  <si>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</si>
  <si>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</si>
  <si>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</si>
  <si>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</si>
  <si>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2 02 02000 00 0000 151</t>
  </si>
  <si>
    <t>2 02 02008 00 0000 151</t>
  </si>
  <si>
    <t>2 02 02008 04 0000 151</t>
  </si>
  <si>
    <t>2 02 02009 00 0000 151</t>
  </si>
  <si>
    <t>2 02 02009 04 0000 151</t>
  </si>
  <si>
    <t>2 02 02051 00 0000 151</t>
  </si>
  <si>
    <t>2 02 02051 04 0000 151</t>
  </si>
  <si>
    <t>2 02 02077 00 0000 151</t>
  </si>
  <si>
    <t>2 02 02077 04 0000 151</t>
  </si>
  <si>
    <t>2 02 02088 00 0000 151</t>
  </si>
  <si>
    <t>2 02 02088 04 0000 151</t>
  </si>
  <si>
    <t>2 02 02088 04 0001 151</t>
  </si>
  <si>
    <t>2 02 02089 00 0000 151</t>
  </si>
  <si>
    <t>2 02 02089 04 0000 151</t>
  </si>
  <si>
    <t>2 02 02089 04 0001 151</t>
  </si>
  <si>
    <t>2 02 02089 04 0002 151</t>
  </si>
  <si>
    <t>2 02 02116 00 0000 151</t>
  </si>
  <si>
    <t>2 02 02116 04 0000 151</t>
  </si>
  <si>
    <t>2 02 02137 00 0000 151</t>
  </si>
  <si>
    <t>2 02 02137 04 0000 151</t>
  </si>
  <si>
    <t>2 02 02141 00 0000 151</t>
  </si>
  <si>
    <t>2 02 02141 04 0000 151</t>
  </si>
  <si>
    <t>2 02 02999 00 0000 151</t>
  </si>
  <si>
    <t>2 02 02999 04 0000 151</t>
  </si>
  <si>
    <t>2 02 03000 00 0000 151</t>
  </si>
  <si>
    <t>2 02 03002 00 0000 151</t>
  </si>
  <si>
    <t>2 02 03002 04 0000 151</t>
  </si>
  <si>
    <t>2 02 03021 00 0000 151</t>
  </si>
  <si>
    <t>2 02 03021 04 0000 151</t>
  </si>
  <si>
    <t>2 02 03022 00 0000 151</t>
  </si>
  <si>
    <t>2 02 03022 04 0000 151</t>
  </si>
  <si>
    <t>2 02 03024 00 0000 151</t>
  </si>
  <si>
    <t>2 02 03024 04 0000 151</t>
  </si>
  <si>
    <t>2 02 03026 00 0000 151</t>
  </si>
  <si>
    <t>2 02 03026 04 0000 151</t>
  </si>
  <si>
    <t>2 02 03029 00 0000 151</t>
  </si>
  <si>
    <t>2 02 03029 04 0000 151</t>
  </si>
  <si>
    <t>2 02 03055 00 0000 151</t>
  </si>
  <si>
    <t>2 02 03055 04 0000 151</t>
  </si>
  <si>
    <t>2 02 03078 00 0000 151</t>
  </si>
  <si>
    <t>2 02 03078 04 0000 151</t>
  </si>
  <si>
    <t>2 02 03999 00 0000 151</t>
  </si>
  <si>
    <t>2 02 03999 04 0000 151</t>
  </si>
  <si>
    <t>2 02 04000 00 0000 151</t>
  </si>
  <si>
    <t>2 02 04005 00 0000 151</t>
  </si>
  <si>
    <t>2 02 04005 04 0000 151</t>
  </si>
  <si>
    <t>2 02 04025 00 0000 151</t>
  </si>
  <si>
    <t>2 02 04025 04 0000 151</t>
  </si>
  <si>
    <t>2 02 04034 00 0000 151</t>
  </si>
  <si>
    <t>2 02 04034 00 0001 151</t>
  </si>
  <si>
    <t>2 02 04034 04 0001 151</t>
  </si>
  <si>
    <t>2 02 04999 00 0000 151</t>
  </si>
  <si>
    <t>2 02 04999 04 0000 151</t>
  </si>
  <si>
    <t>2 02 09000 00 0000 151</t>
  </si>
  <si>
    <t>2 02 09020 00 0000 151</t>
  </si>
  <si>
    <t>2 02 09023 04 0000 151</t>
  </si>
  <si>
    <t>2 07 00000 00 0000 180</t>
  </si>
  <si>
    <t>2 07 04000 04 0000 180</t>
  </si>
  <si>
    <t>2 19 00000 00 0000 000</t>
  </si>
  <si>
    <t>2 19 04000 04 0000 151</t>
  </si>
  <si>
    <t>1 05 01040 00 0000 110</t>
  </si>
  <si>
    <t>2 02 02088 04 0002 151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</si>
  <si>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</si>
  <si>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Субвенции бюджетам субъектов Российской Федерации и муниципальных образований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</si>
  <si>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</si>
  <si>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</si>
  <si>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</si>
  <si>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</si>
  <si>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</si>
  <si>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</si>
  <si>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</si>
  <si>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</si>
  <si>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</si>
  <si>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</si>
  <si>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</si>
  <si>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</si>
  <si>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</si>
  <si>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</si>
  <si>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</si>
  <si>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</si>
  <si>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Прочие межбюджетные трансферты, передаваемые бюджетам городских округов</t>
  </si>
  <si>
    <t>000 2 02 04999 04 0000 151</t>
  </si>
  <si>
    <t>на 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</si>
  <si>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ВСЕГО</t>
  </si>
  <si>
    <t>-</t>
  </si>
  <si>
    <t>резервные фонды исполнительных органов государственной власти субъектов Российской Федерации</t>
  </si>
  <si>
    <t>на организацию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</si>
  <si>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</si>
  <si>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безвозмездные поступления в бюджеты городских округов от бюджетов субъектов Российской Федерации</t>
  </si>
  <si>
    <t>в том числе: 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</si>
  <si>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</si>
  <si>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</si>
  <si>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</si>
  <si>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</si>
  <si>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________________________________________</t>
  </si>
  <si>
    <t>Уточненный прогноз доходов городского бюджета,     тыс. рублей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</si>
  <si>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</si>
  <si>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</si>
  <si>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</si>
  <si>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</si>
  <si>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</si>
  <si>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</si>
  <si>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</si>
  <si>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</si>
  <si>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</si>
  <si>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 входящему в Единую систему газоснабжения</t>
  </si>
  <si>
    <t>000 1 06  02020 02 0000 110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</si>
  <si>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</si>
  <si>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</si>
  <si>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</si>
  <si>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</si>
  <si>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</si>
  <si>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</si>
  <si>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</si>
  <si>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</si>
  <si>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</si>
  <si>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</si>
  <si>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</si>
  <si>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</si>
  <si>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</si>
  <si>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</si>
  <si>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</si>
  <si>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</si>
  <si>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</si>
  <si>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</si>
  <si>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</si>
  <si>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</si>
  <si>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</si>
  <si>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Лицензионный  сбор  за  право   торговли спиртными напитками</t>
  </si>
  <si>
    <t>Лицензионный сбор за право торговли спиртными напитками, мобилизуемый на территориях городских округов</t>
  </si>
  <si>
    <t>Прочие доходы от оказания платных услуг  и компенсации затрат государства</t>
  </si>
  <si>
    <t>Доходы от продажи квартир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</si>
  <si>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</si>
  <si>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</si>
  <si>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</si>
  <si>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в том числе: 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</si>
  <si>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на реализацию долгосрочной целевой программы "Физкультура-здоровье-спорт на 2010-2012 годы"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</si>
  <si>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</si>
  <si>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</si>
  <si>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</si>
  <si>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</si>
  <si>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в том числе: на реализацию основных общеобразовательных программ</t>
  </si>
  <si>
    <t>Денежные взыскания (штрафы) за нарушение земельного законодательства</t>
  </si>
  <si>
    <t>000 1 16 25040 01 0000 140</t>
  </si>
  <si>
    <t>Кассовое исполнение,     тыс. рублей</t>
  </si>
  <si>
    <t>на реализацию долгосрочной целевой программы Архангельской области "Родина Ломоносова" на 2009-2011 годы</t>
  </si>
  <si>
    <t>на приобретение передвижных резервных источников снабжения электрической энергией для социально значимых объектов и объектов жизнеобеспечения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</si>
  <si>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</si>
  <si>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</si>
  <si>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</si>
  <si>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</si>
  <si>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 xml:space="preserve">Прочие субсидии 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</si>
  <si>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</si>
  <si>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</si>
  <si>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</si>
  <si>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</si>
  <si>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</si>
  <si>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</si>
  <si>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Прочие субвенции</t>
  </si>
  <si>
    <t>Субвенции бюджетам муниципальных образований на  оказание высокотехнологичной медицинской помощи  гражданам Российской Федерации</t>
  </si>
  <si>
    <t>000 2 02 03049 00 0000 151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</si>
  <si>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</si>
  <si>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Прочие межбюджетные трансферты, передаваемые бюджетам 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</si>
  <si>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</si>
  <si>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</si>
  <si>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</si>
  <si>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</si>
  <si>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Прочие безвозмездные поступления  от бюджетов субъектов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</si>
  <si>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</si>
  <si>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</si>
  <si>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</si>
  <si>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Суммы по искам о возмещении вреда, причиненного окружающей среде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</si>
  <si>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 Петербурга</t>
  </si>
  <si>
    <t xml:space="preserve"> -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</si>
  <si>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</si>
  <si>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</si>
  <si>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</si>
  <si>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</si>
  <si>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</si>
  <si>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</si>
  <si>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Процент исполнения, %</t>
  </si>
  <si>
    <t>Безвозмездные поступления от других бюджетов бюджетной системы Российской Федерации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</si>
  <si>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</si>
  <si>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</si>
  <si>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Прочие безвозмездные поступления от других бюджетов бюджетной системы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</si>
  <si>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 </t>
  </si>
  <si>
    <t>Денежные взыскания (штрафы) за нарушение законодательства об особо охраняемых природных территориях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</si>
  <si>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</si>
  <si>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</si>
  <si>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</si>
  <si>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</si>
  <si>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</si>
  <si>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</si>
  <si>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Прочие безвозмездные поступления</t>
  </si>
  <si>
    <t>Прочие безвозмездные поступления в бюджеты городских округов</t>
  </si>
  <si>
    <t>на 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</si>
  <si>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</si>
  <si>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</si>
  <si>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</si>
  <si>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в виде стоимости патента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</si>
  <si>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</si>
  <si>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деятельности(за налоговые периоды, истекшие до 1 января 2011 года)</t>
  </si>
  <si>
    <t>Единый сельскохозяйственный налог(за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</si>
  <si>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</si>
  <si>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Платежи за пользование природными ресурсами</t>
  </si>
  <si>
    <t>Платежи за проведение поисковых и разведочных работ</t>
  </si>
  <si>
    <t>Платежи за проведение поисковых и разведочных работ, мобилизуемые на территориях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</si>
  <si>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</si>
  <si>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</si>
  <si>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</si>
  <si>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</si>
  <si>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за пользование недрами в  целях, не связанных  с добычей полезных ископаемых</t>
  </si>
  <si>
    <t xml:space="preserve">Платежи за пользование недрами в целях, не связанных с добычей полезных ископаемых, мобилизуемые на территориях  городских округов
</t>
  </si>
  <si>
    <t>Земельный налог (по обязательствам, возникшим до 1 января 2006 года), мобилизуемый на территориях городских округов</t>
  </si>
  <si>
    <t>на бесплатное обеспечение питанием (молоком или кисломолочными напитками) учащихся начальных  (1 - 4) классов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</si>
</sst>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 indent="2"/>
    </xf>
    <xf numFmtId="0" fontId="1" fillId="0" borderId="1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49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4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53" applyNumberFormat="1" applyFont="1" applyFill="1" applyBorder="1" applyAlignment="1">
      <alignment/>
      <protection/>
    </xf>
    <xf numFmtId="3" fontId="1" fillId="0" borderId="15" xfId="0" applyNumberFormat="1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168" fontId="1" fillId="0" borderId="20" xfId="0" applyNumberFormat="1" applyFont="1" applyBorder="1" applyAlignment="1">
      <alignment/>
    </xf>
    <xf numFmtId="168" fontId="1" fillId="0" borderId="21" xfId="0" applyNumberFormat="1" applyFont="1" applyBorder="1" applyAlignment="1">
      <alignment/>
    </xf>
    <xf numFmtId="168" fontId="1" fillId="0" borderId="21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8" fontId="3" fillId="0" borderId="21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22" xfId="0" applyFont="1" applyFill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wrapText="1"/>
    </xf>
    <xf numFmtId="3" fontId="0" fillId="0" borderId="18" xfId="0" applyNumberFormat="1" applyFill="1" applyBorder="1" applyAlignment="1">
      <alignment/>
    </xf>
    <xf numFmtId="49" fontId="1" fillId="0" borderId="15" xfId="53" applyNumberFormat="1" applyFont="1" applyFill="1" applyBorder="1" applyAlignment="1">
      <alignment horizontal="center"/>
      <protection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53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center" wrapText="1"/>
    </xf>
    <xf numFmtId="3" fontId="1" fillId="0" borderId="27" xfId="0" applyNumberFormat="1" applyFont="1" applyBorder="1" applyAlignment="1">
      <alignment wrapText="1"/>
    </xf>
    <xf numFmtId="3" fontId="1" fillId="0" borderId="27" xfId="0" applyNumberFormat="1" applyFont="1" applyBorder="1" applyAlignment="1">
      <alignment/>
    </xf>
    <xf numFmtId="168" fontId="1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168" fontId="3" fillId="0" borderId="2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1" fillId="0" borderId="21" xfId="53" applyNumberFormat="1" applyFont="1" applyFill="1" applyBorder="1" applyAlignment="1">
      <alignment/>
      <protection/>
    </xf>
    <xf numFmtId="0" fontId="1" fillId="0" borderId="10" xfId="0" applyFont="1" applyBorder="1" applyAlignment="1">
      <alignment wrapText="1"/>
    </xf>
    <xf numFmtId="168" fontId="1" fillId="0" borderId="2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8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64.25390625" style="0" customWidth="1"/>
    <col min="2" max="2" width="28.75390625" style="0" customWidth="1"/>
    <col min="3" max="3" width="10.75390625" style="0" hidden="1" customWidth="1"/>
    <col min="4" max="4" width="10.75390625" style="0" customWidth="1"/>
    <col min="5" max="5" width="10.75390625" style="14" hidden="1" customWidth="1"/>
  </cols>
  <sheetData>
    <row r="1" spans="1:5" ht="16.5" customHeight="1">
      <c r="A1" s="14"/>
      <c r="B1" s="129" t="s">
        <v>21</v>
      </c>
      <c r="C1" s="130"/>
      <c r="D1" s="130"/>
      <c r="E1" s="130"/>
    </row>
    <row r="2" spans="1:5" ht="16.5" customHeight="1">
      <c r="A2" s="14"/>
      <c r="B2" s="14"/>
      <c r="C2" s="123"/>
      <c r="D2" s="123"/>
      <c r="E2" s="123"/>
    </row>
    <row r="3" spans="1:5" ht="16.5" customHeight="1">
      <c r="A3" s="14"/>
      <c r="B3" s="131" t="s">
        <v>22</v>
      </c>
      <c r="C3" s="130"/>
      <c r="D3" s="130"/>
      <c r="E3" s="130"/>
    </row>
    <row r="4" spans="1:5" ht="16.5" customHeight="1">
      <c r="A4" s="14"/>
      <c r="B4" s="131" t="s">
        <v>23</v>
      </c>
      <c r="C4" s="130"/>
      <c r="D4" s="130"/>
      <c r="E4" s="130"/>
    </row>
    <row r="5" spans="1:5" ht="16.5" customHeight="1">
      <c r="A5" s="14"/>
      <c r="B5" s="131" t="s">
        <v>40</v>
      </c>
      <c r="C5" s="130"/>
      <c r="D5" s="130"/>
      <c r="E5" s="130"/>
    </row>
    <row r="6" spans="1:5" ht="16.5" customHeight="1">
      <c r="A6" s="84"/>
      <c r="B6" s="84"/>
      <c r="C6" s="84"/>
      <c r="D6" s="84"/>
      <c r="E6" s="84"/>
    </row>
    <row r="7" spans="1:5" ht="16.5" customHeight="1">
      <c r="A7" s="128" t="s">
        <v>24</v>
      </c>
      <c r="B7" s="128"/>
      <c r="C7" s="128"/>
      <c r="D7" s="128"/>
      <c r="E7" s="128"/>
    </row>
    <row r="8" spans="1:5" ht="16.5" customHeight="1">
      <c r="A8" s="128" t="s">
        <v>36</v>
      </c>
      <c r="B8" s="128"/>
      <c r="C8" s="128"/>
      <c r="D8" s="128"/>
      <c r="E8" s="128"/>
    </row>
    <row r="9" spans="1:5" ht="16.5" customHeight="1">
      <c r="A9" s="113"/>
      <c r="B9" s="113"/>
      <c r="C9" s="113"/>
      <c r="D9" s="113"/>
      <c r="E9" s="113"/>
    </row>
    <row r="10" spans="1:5" ht="40.5" customHeight="1">
      <c r="A10" s="117" t="s">
        <v>77</v>
      </c>
      <c r="B10" s="118" t="s">
        <v>31</v>
      </c>
      <c r="C10" s="119" t="s">
        <v>317</v>
      </c>
      <c r="D10" s="120" t="s">
        <v>366</v>
      </c>
      <c r="E10" s="121" t="s">
        <v>402</v>
      </c>
    </row>
    <row r="11" spans="1:5" ht="12" customHeight="1">
      <c r="A11" s="8">
        <v>1</v>
      </c>
      <c r="B11" s="7">
        <v>2</v>
      </c>
      <c r="C11" s="83">
        <v>3</v>
      </c>
      <c r="D11" s="83">
        <v>3</v>
      </c>
      <c r="E11" s="83">
        <v>5</v>
      </c>
    </row>
    <row r="12" spans="1:5" ht="15.75">
      <c r="A12" s="86" t="s">
        <v>73</v>
      </c>
      <c r="B12" s="63" t="s">
        <v>91</v>
      </c>
      <c r="C12" s="64">
        <f>SUM(C13,C25,C44,C56,C65,C86,C105,C108,C112,C124,C151)</f>
        <v>5080078</v>
      </c>
      <c r="D12" s="9">
        <f>SUM(D13,D25,D44,D56,D65,D86,D105,D108,D112,D124,D151)</f>
        <v>5051945</v>
      </c>
      <c r="E12" s="77">
        <f>(D12/C12)*100</f>
        <v>99.44620929048727</v>
      </c>
    </row>
    <row r="13" spans="1:5" ht="15.75">
      <c r="A13" s="5" t="s">
        <v>60</v>
      </c>
      <c r="B13" s="93" t="s">
        <v>92</v>
      </c>
      <c r="C13" s="65">
        <f>SUM(C14)</f>
        <v>2751800</v>
      </c>
      <c r="D13" s="38">
        <f>SUM(D14)</f>
        <v>2689592</v>
      </c>
      <c r="E13" s="78">
        <f aca="true" t="shared" si="0" ref="E13:E94">(D13/C13)*100</f>
        <v>97.73937059379315</v>
      </c>
    </row>
    <row r="14" spans="1:5" ht="15.75">
      <c r="A14" s="4" t="s">
        <v>18</v>
      </c>
      <c r="B14" s="94" t="s">
        <v>93</v>
      </c>
      <c r="C14" s="66">
        <f>SUM(C15,C16,C17,C20:C23)</f>
        <v>2751800</v>
      </c>
      <c r="D14" s="66">
        <f>SUM(D15,D16,D17,D20:D23)</f>
        <v>2689592</v>
      </c>
      <c r="E14" s="75">
        <f t="shared" si="0"/>
        <v>97.73937059379315</v>
      </c>
    </row>
    <row r="15" spans="1:5" ht="63">
      <c r="A15" s="44" t="s">
        <v>314</v>
      </c>
      <c r="B15" s="95" t="s">
        <v>94</v>
      </c>
      <c r="C15" s="67">
        <v>48500</v>
      </c>
      <c r="D15" s="59">
        <v>49687</v>
      </c>
      <c r="E15" s="75">
        <f t="shared" si="0"/>
        <v>102.44742268041239</v>
      </c>
    </row>
    <row r="16" spans="1:5" ht="63">
      <c r="A16" s="44" t="s">
        <v>407</v>
      </c>
      <c r="B16" s="95" t="s">
        <v>95</v>
      </c>
      <c r="C16" s="67">
        <v>38</v>
      </c>
      <c r="D16" s="59">
        <v>51</v>
      </c>
      <c r="E16" s="75">
        <f t="shared" si="0"/>
        <v>134.21052631578948</v>
      </c>
    </row>
    <row r="17" spans="1:5" ht="47.25">
      <c r="A17" s="45" t="s">
        <v>315</v>
      </c>
      <c r="B17" s="54" t="s">
        <v>96</v>
      </c>
      <c r="C17" s="66">
        <f>SUM(C18:C19)</f>
        <v>2693542</v>
      </c>
      <c r="D17" s="39">
        <f>SUM(D18:D19)</f>
        <v>2630761</v>
      </c>
      <c r="E17" s="75">
        <f t="shared" si="0"/>
        <v>97.66920285631336</v>
      </c>
    </row>
    <row r="18" spans="1:5" ht="97.5" customHeight="1">
      <c r="A18" s="44" t="s">
        <v>318</v>
      </c>
      <c r="B18" s="95" t="s">
        <v>97</v>
      </c>
      <c r="C18" s="67">
        <v>2656042</v>
      </c>
      <c r="D18" s="59">
        <v>2595321</v>
      </c>
      <c r="E18" s="75">
        <f t="shared" si="0"/>
        <v>97.71385392249069</v>
      </c>
    </row>
    <row r="19" spans="1:5" ht="94.5">
      <c r="A19" s="44" t="s">
        <v>319</v>
      </c>
      <c r="B19" s="95" t="s">
        <v>98</v>
      </c>
      <c r="C19" s="67">
        <v>37500</v>
      </c>
      <c r="D19" s="59">
        <v>35440</v>
      </c>
      <c r="E19" s="75">
        <f t="shared" si="0"/>
        <v>94.50666666666667</v>
      </c>
    </row>
    <row r="20" spans="1:5" ht="47.25">
      <c r="A20" s="44" t="s">
        <v>320</v>
      </c>
      <c r="B20" s="95" t="s">
        <v>99</v>
      </c>
      <c r="C20" s="67">
        <v>1850</v>
      </c>
      <c r="D20" s="59">
        <v>1883</v>
      </c>
      <c r="E20" s="75">
        <f t="shared" si="0"/>
        <v>101.78378378378379</v>
      </c>
    </row>
    <row r="21" spans="1:5" ht="94.5">
      <c r="A21" s="44" t="s">
        <v>321</v>
      </c>
      <c r="B21" s="95" t="s">
        <v>100</v>
      </c>
      <c r="C21" s="67">
        <v>7150</v>
      </c>
      <c r="D21" s="59">
        <v>6482</v>
      </c>
      <c r="E21" s="75">
        <f t="shared" si="0"/>
        <v>90.65734265734265</v>
      </c>
    </row>
    <row r="22" spans="1:5" ht="110.25">
      <c r="A22" s="44" t="s">
        <v>322</v>
      </c>
      <c r="B22" s="95" t="s">
        <v>101</v>
      </c>
      <c r="C22" s="67">
        <v>0</v>
      </c>
      <c r="D22" s="59">
        <v>-1</v>
      </c>
      <c r="E22" s="76" t="s">
        <v>395</v>
      </c>
    </row>
    <row r="23" spans="1:5" ht="63">
      <c r="A23" s="6" t="s">
        <v>17</v>
      </c>
      <c r="B23" s="96" t="s">
        <v>102</v>
      </c>
      <c r="C23" s="67">
        <v>720</v>
      </c>
      <c r="D23" s="39">
        <v>729</v>
      </c>
      <c r="E23" s="75">
        <f t="shared" si="0"/>
        <v>101.25</v>
      </c>
    </row>
    <row r="24" spans="1:5" ht="12" customHeight="1">
      <c r="A24" s="44"/>
      <c r="B24" s="94"/>
      <c r="C24" s="68"/>
      <c r="D24" s="39"/>
      <c r="E24" s="75"/>
    </row>
    <row r="25" spans="1:5" ht="15.75">
      <c r="A25" s="5" t="s">
        <v>61</v>
      </c>
      <c r="B25" s="93" t="s">
        <v>103</v>
      </c>
      <c r="C25" s="65">
        <f>SUM(C26,C37,C40)</f>
        <v>630700</v>
      </c>
      <c r="D25" s="65">
        <f>SUM(D26,D37,D40)</f>
        <v>676788</v>
      </c>
      <c r="E25" s="79">
        <f t="shared" si="0"/>
        <v>107.30743618201998</v>
      </c>
    </row>
    <row r="26" spans="1:5" ht="31.5">
      <c r="A26" s="6" t="s">
        <v>58</v>
      </c>
      <c r="B26" s="97" t="s">
        <v>104</v>
      </c>
      <c r="C26" s="39">
        <f>SUM(C27,C30,C33,C36)</f>
        <v>321600</v>
      </c>
      <c r="D26" s="39">
        <f>SUM(D27,D30,D33,D36)</f>
        <v>349046</v>
      </c>
      <c r="E26" s="75">
        <f t="shared" si="0"/>
        <v>108.53420398009949</v>
      </c>
    </row>
    <row r="27" spans="1:5" ht="31.5">
      <c r="A27" s="47" t="s">
        <v>323</v>
      </c>
      <c r="B27" s="92" t="s">
        <v>105</v>
      </c>
      <c r="C27" s="67">
        <f>SUM(C28:C29)</f>
        <v>256932</v>
      </c>
      <c r="D27" s="67">
        <f>SUM(D28:D29)</f>
        <v>266789</v>
      </c>
      <c r="E27" s="75">
        <f t="shared" si="0"/>
        <v>103.8364236451668</v>
      </c>
    </row>
    <row r="28" spans="1:5" ht="31.5">
      <c r="A28" s="47" t="s">
        <v>323</v>
      </c>
      <c r="B28" s="92" t="s">
        <v>106</v>
      </c>
      <c r="C28" s="67">
        <v>169000</v>
      </c>
      <c r="D28" s="59">
        <v>171173</v>
      </c>
      <c r="E28" s="75">
        <f t="shared" si="0"/>
        <v>101.28579881656805</v>
      </c>
    </row>
    <row r="29" spans="1:5" ht="47.25">
      <c r="A29" s="47" t="s">
        <v>419</v>
      </c>
      <c r="B29" s="92" t="s">
        <v>107</v>
      </c>
      <c r="C29" s="67">
        <v>87932</v>
      </c>
      <c r="D29" s="59">
        <v>95616</v>
      </c>
      <c r="E29" s="75">
        <f t="shared" si="0"/>
        <v>108.73857071373334</v>
      </c>
    </row>
    <row r="30" spans="1:5" ht="47.25">
      <c r="A30" s="47" t="s">
        <v>324</v>
      </c>
      <c r="B30" s="92" t="s">
        <v>108</v>
      </c>
      <c r="C30" s="67">
        <f>SUM(C31:C32)</f>
        <v>63400</v>
      </c>
      <c r="D30" s="67">
        <f>SUM(D31:D32)</f>
        <v>80571</v>
      </c>
      <c r="E30" s="75">
        <f t="shared" si="0"/>
        <v>127.08359621451105</v>
      </c>
    </row>
    <row r="31" spans="1:5" ht="47.25">
      <c r="A31" s="47" t="s">
        <v>324</v>
      </c>
      <c r="B31" s="92" t="s">
        <v>109</v>
      </c>
      <c r="C31" s="67">
        <v>46200</v>
      </c>
      <c r="D31" s="59">
        <v>55663</v>
      </c>
      <c r="E31" s="75">
        <f t="shared" si="0"/>
        <v>120.48268398268398</v>
      </c>
    </row>
    <row r="32" spans="1:5" ht="49.5" customHeight="1">
      <c r="A32" s="47" t="s">
        <v>420</v>
      </c>
      <c r="B32" s="92" t="s">
        <v>110</v>
      </c>
      <c r="C32" s="67">
        <v>17200</v>
      </c>
      <c r="D32" s="59">
        <v>24908</v>
      </c>
      <c r="E32" s="75">
        <f t="shared" si="0"/>
        <v>144.8139534883721</v>
      </c>
    </row>
    <row r="33" spans="1:5" ht="31.5">
      <c r="A33" s="47" t="s">
        <v>421</v>
      </c>
      <c r="B33" s="92" t="s">
        <v>282</v>
      </c>
      <c r="C33" s="67">
        <f>SUM(C34:C35)</f>
        <v>500</v>
      </c>
      <c r="D33" s="67">
        <f>SUM(D34:D35)</f>
        <v>916</v>
      </c>
      <c r="E33" s="75">
        <f t="shared" si="0"/>
        <v>183.20000000000002</v>
      </c>
    </row>
    <row r="34" spans="1:5" ht="31.5">
      <c r="A34" s="47" t="s">
        <v>421</v>
      </c>
      <c r="B34" s="92" t="s">
        <v>111</v>
      </c>
      <c r="C34" s="67">
        <v>450</v>
      </c>
      <c r="D34" s="59">
        <v>747</v>
      </c>
      <c r="E34" s="75">
        <f t="shared" si="0"/>
        <v>166</v>
      </c>
    </row>
    <row r="35" spans="1:5" ht="47.25">
      <c r="A35" s="47" t="s">
        <v>391</v>
      </c>
      <c r="B35" s="92" t="s">
        <v>112</v>
      </c>
      <c r="C35" s="67">
        <v>50</v>
      </c>
      <c r="D35" s="59">
        <v>169</v>
      </c>
      <c r="E35" s="75">
        <f t="shared" si="0"/>
        <v>338</v>
      </c>
    </row>
    <row r="36" spans="1:5" ht="31.5">
      <c r="A36" s="47" t="s">
        <v>81</v>
      </c>
      <c r="B36" s="92" t="s">
        <v>113</v>
      </c>
      <c r="C36" s="67">
        <v>768</v>
      </c>
      <c r="D36" s="59">
        <v>770</v>
      </c>
      <c r="E36" s="75">
        <f t="shared" si="0"/>
        <v>100.26041666666667</v>
      </c>
    </row>
    <row r="37" spans="1:5" ht="31.5">
      <c r="A37" s="6" t="s">
        <v>19</v>
      </c>
      <c r="B37" s="95" t="s">
        <v>114</v>
      </c>
      <c r="C37" s="67">
        <f>SUM(C38:C39)</f>
        <v>294600</v>
      </c>
      <c r="D37" s="67">
        <f>SUM(D38:D39)</f>
        <v>287149</v>
      </c>
      <c r="E37" s="75">
        <f t="shared" si="0"/>
        <v>97.47080787508486</v>
      </c>
    </row>
    <row r="38" spans="1:5" ht="31.5">
      <c r="A38" s="44" t="s">
        <v>422</v>
      </c>
      <c r="B38" s="95" t="s">
        <v>115</v>
      </c>
      <c r="C38" s="67">
        <v>227100</v>
      </c>
      <c r="D38" s="59">
        <v>219747</v>
      </c>
      <c r="E38" s="75">
        <f t="shared" si="0"/>
        <v>96.76221928665785</v>
      </c>
    </row>
    <row r="39" spans="1:5" ht="47.25">
      <c r="A39" s="44" t="s">
        <v>423</v>
      </c>
      <c r="B39" s="95" t="s">
        <v>116</v>
      </c>
      <c r="C39" s="67">
        <v>67500</v>
      </c>
      <c r="D39" s="59">
        <v>67402</v>
      </c>
      <c r="E39" s="75">
        <f t="shared" si="0"/>
        <v>99.85481481481482</v>
      </c>
    </row>
    <row r="40" spans="1:5" ht="15.75">
      <c r="A40" s="6" t="s">
        <v>78</v>
      </c>
      <c r="B40" s="97" t="s">
        <v>117</v>
      </c>
      <c r="C40" s="68">
        <f>SUM(C41:C42)</f>
        <v>14500</v>
      </c>
      <c r="D40" s="68">
        <f>SUM(D41:D42)</f>
        <v>40593</v>
      </c>
      <c r="E40" s="75">
        <f t="shared" si="0"/>
        <v>279.951724137931</v>
      </c>
    </row>
    <row r="41" spans="1:5" ht="15.75">
      <c r="A41" s="44" t="s">
        <v>78</v>
      </c>
      <c r="B41" s="95" t="s">
        <v>118</v>
      </c>
      <c r="C41" s="68">
        <v>8000</v>
      </c>
      <c r="D41" s="59">
        <v>20137</v>
      </c>
      <c r="E41" s="75">
        <f t="shared" si="0"/>
        <v>251.7125</v>
      </c>
    </row>
    <row r="42" spans="1:5" ht="31.5">
      <c r="A42" s="44" t="s">
        <v>424</v>
      </c>
      <c r="B42" s="95" t="s">
        <v>119</v>
      </c>
      <c r="C42" s="68">
        <v>6500</v>
      </c>
      <c r="D42" s="59">
        <v>20456</v>
      </c>
      <c r="E42" s="75">
        <f t="shared" si="0"/>
        <v>314.7076923076923</v>
      </c>
    </row>
    <row r="43" spans="1:5" ht="12" customHeight="1">
      <c r="A43" s="4"/>
      <c r="B43" s="94"/>
      <c r="C43" s="68"/>
      <c r="D43" s="39"/>
      <c r="E43" s="75"/>
    </row>
    <row r="44" spans="1:5" ht="15.75">
      <c r="A44" s="5" t="s">
        <v>62</v>
      </c>
      <c r="B44" s="93" t="s">
        <v>120</v>
      </c>
      <c r="C44" s="40">
        <f>SUM(C45,C47,C50)</f>
        <v>571700</v>
      </c>
      <c r="D44" s="40">
        <f>SUM(D45,D47,D50)</f>
        <v>575285</v>
      </c>
      <c r="E44" s="79">
        <f t="shared" si="0"/>
        <v>100.62707713835928</v>
      </c>
    </row>
    <row r="45" spans="1:5" ht="15.75">
      <c r="A45" s="50" t="s">
        <v>325</v>
      </c>
      <c r="B45" s="95" t="s">
        <v>121</v>
      </c>
      <c r="C45" s="41">
        <f>SUM(C46)</f>
        <v>10500</v>
      </c>
      <c r="D45" s="41">
        <f>SUM(D46)</f>
        <v>9497</v>
      </c>
      <c r="E45" s="75">
        <f t="shared" si="0"/>
        <v>90.44761904761904</v>
      </c>
    </row>
    <row r="46" spans="1:5" ht="47.25">
      <c r="A46" s="6" t="s">
        <v>35</v>
      </c>
      <c r="B46" s="97" t="s">
        <v>122</v>
      </c>
      <c r="C46" s="68">
        <v>10500</v>
      </c>
      <c r="D46" s="39">
        <v>9497</v>
      </c>
      <c r="E46" s="75">
        <f t="shared" si="0"/>
        <v>90.44761904761904</v>
      </c>
    </row>
    <row r="47" spans="1:5" ht="15.75">
      <c r="A47" s="6" t="s">
        <v>32</v>
      </c>
      <c r="B47" s="94" t="s">
        <v>123</v>
      </c>
      <c r="C47" s="39">
        <f>SUM(C48:C49)</f>
        <v>325600</v>
      </c>
      <c r="D47" s="39">
        <f>SUM(D48:D49)</f>
        <v>344746</v>
      </c>
      <c r="E47" s="75">
        <f t="shared" si="0"/>
        <v>105.88022113022113</v>
      </c>
    </row>
    <row r="48" spans="1:5" ht="31.5">
      <c r="A48" s="44" t="s">
        <v>326</v>
      </c>
      <c r="B48" s="95" t="s">
        <v>124</v>
      </c>
      <c r="C48" s="67">
        <v>325600</v>
      </c>
      <c r="D48" s="39">
        <v>344746</v>
      </c>
      <c r="E48" s="75">
        <f t="shared" si="0"/>
        <v>105.88022113022113</v>
      </c>
    </row>
    <row r="49" spans="1:5" ht="47.25" customHeight="1" hidden="1">
      <c r="A49" s="44" t="s">
        <v>327</v>
      </c>
      <c r="B49" s="95" t="s">
        <v>328</v>
      </c>
      <c r="C49" s="67">
        <v>0</v>
      </c>
      <c r="D49" s="39">
        <v>0</v>
      </c>
      <c r="E49" s="76" t="s">
        <v>395</v>
      </c>
    </row>
    <row r="50" spans="1:5" ht="15.75">
      <c r="A50" s="6" t="s">
        <v>20</v>
      </c>
      <c r="B50" s="94" t="s">
        <v>125</v>
      </c>
      <c r="C50" s="39">
        <f>SUM(C52:C53)</f>
        <v>235600</v>
      </c>
      <c r="D50" s="39">
        <f>SUM(D52:D53)</f>
        <v>221042</v>
      </c>
      <c r="E50" s="75">
        <f t="shared" si="0"/>
        <v>93.82088285229202</v>
      </c>
    </row>
    <row r="51" spans="1:5" ht="47.25">
      <c r="A51" s="44" t="s">
        <v>329</v>
      </c>
      <c r="B51" s="95" t="s">
        <v>126</v>
      </c>
      <c r="C51" s="39">
        <f>SUM(C52)</f>
        <v>6000</v>
      </c>
      <c r="D51" s="39">
        <f>SUM(D52)</f>
        <v>5563</v>
      </c>
      <c r="E51" s="75">
        <f t="shared" si="0"/>
        <v>92.71666666666667</v>
      </c>
    </row>
    <row r="52" spans="1:5" ht="66" customHeight="1">
      <c r="A52" s="44" t="s">
        <v>330</v>
      </c>
      <c r="B52" s="95" t="s">
        <v>127</v>
      </c>
      <c r="C52" s="67">
        <v>6000</v>
      </c>
      <c r="D52" s="39">
        <v>5563</v>
      </c>
      <c r="E52" s="75">
        <f t="shared" si="0"/>
        <v>92.71666666666667</v>
      </c>
    </row>
    <row r="53" spans="1:5" ht="47.25">
      <c r="A53" s="44" t="s">
        <v>331</v>
      </c>
      <c r="B53" s="95" t="s">
        <v>128</v>
      </c>
      <c r="C53" s="39">
        <f>SUM(C54)</f>
        <v>229600</v>
      </c>
      <c r="D53" s="39">
        <f>SUM(D54)</f>
        <v>215479</v>
      </c>
      <c r="E53" s="75">
        <f t="shared" si="0"/>
        <v>93.84973867595818</v>
      </c>
    </row>
    <row r="54" spans="1:5" ht="66" customHeight="1">
      <c r="A54" s="44" t="s">
        <v>338</v>
      </c>
      <c r="B54" s="95" t="s">
        <v>129</v>
      </c>
      <c r="C54" s="67">
        <v>229600</v>
      </c>
      <c r="D54" s="39">
        <v>215479</v>
      </c>
      <c r="E54" s="75">
        <f t="shared" si="0"/>
        <v>93.84973867595818</v>
      </c>
    </row>
    <row r="55" spans="1:5" ht="12" customHeight="1">
      <c r="A55" s="10"/>
      <c r="B55" s="94"/>
      <c r="C55" s="68"/>
      <c r="D55" s="39"/>
      <c r="E55" s="75"/>
    </row>
    <row r="56" spans="1:5" ht="15.75">
      <c r="A56" s="5" t="s">
        <v>63</v>
      </c>
      <c r="B56" s="93" t="s">
        <v>130</v>
      </c>
      <c r="C56" s="40">
        <f>SUM(C57,C59)</f>
        <v>105200</v>
      </c>
      <c r="D56" s="40">
        <f>SUM(D57,D59)</f>
        <v>104461</v>
      </c>
      <c r="E56" s="79">
        <f t="shared" si="0"/>
        <v>99.29752851711027</v>
      </c>
    </row>
    <row r="57" spans="1:5" ht="31.5">
      <c r="A57" s="49" t="s">
        <v>339</v>
      </c>
      <c r="B57" s="54" t="s">
        <v>131</v>
      </c>
      <c r="C57" s="42">
        <f>SUM(C58)</f>
        <v>47830</v>
      </c>
      <c r="D57" s="42">
        <f>SUM(D58)</f>
        <v>41318</v>
      </c>
      <c r="E57" s="75">
        <f t="shared" si="0"/>
        <v>86.38511394522267</v>
      </c>
    </row>
    <row r="58" spans="1:5" ht="47.25">
      <c r="A58" s="6" t="s">
        <v>74</v>
      </c>
      <c r="B58" s="94" t="s">
        <v>132</v>
      </c>
      <c r="C58" s="68">
        <v>47830</v>
      </c>
      <c r="D58" s="39">
        <v>41318</v>
      </c>
      <c r="E58" s="75">
        <f t="shared" si="0"/>
        <v>86.38511394522267</v>
      </c>
    </row>
    <row r="59" spans="1:5" ht="31.5">
      <c r="A59" s="49" t="s">
        <v>340</v>
      </c>
      <c r="B59" s="54" t="s">
        <v>133</v>
      </c>
      <c r="C59" s="39">
        <f>SUM(C60,C61,C62)</f>
        <v>57370</v>
      </c>
      <c r="D59" s="39">
        <f>SUM(D60,D61,D62)</f>
        <v>63143</v>
      </c>
      <c r="E59" s="75">
        <f t="shared" si="0"/>
        <v>110.06275056649817</v>
      </c>
    </row>
    <row r="60" spans="1:5" ht="63">
      <c r="A60" s="6" t="s">
        <v>425</v>
      </c>
      <c r="B60" s="94" t="s">
        <v>134</v>
      </c>
      <c r="C60" s="68">
        <v>57100</v>
      </c>
      <c r="D60" s="39">
        <v>62968</v>
      </c>
      <c r="E60" s="75">
        <f t="shared" si="0"/>
        <v>110.27670753064798</v>
      </c>
    </row>
    <row r="61" spans="1:5" ht="31.5">
      <c r="A61" s="6" t="s">
        <v>49</v>
      </c>
      <c r="B61" s="94" t="s">
        <v>135</v>
      </c>
      <c r="C61" s="68">
        <v>30</v>
      </c>
      <c r="D61" s="39">
        <v>31</v>
      </c>
      <c r="E61" s="75">
        <f t="shared" si="0"/>
        <v>103.33333333333334</v>
      </c>
    </row>
    <row r="62" spans="1:5" ht="63">
      <c r="A62" s="6" t="s">
        <v>341</v>
      </c>
      <c r="B62" s="94" t="s">
        <v>136</v>
      </c>
      <c r="C62" s="39">
        <f>SUM(C63)</f>
        <v>240</v>
      </c>
      <c r="D62" s="39">
        <f>SUM(D63)</f>
        <v>144</v>
      </c>
      <c r="E62" s="75">
        <f t="shared" si="0"/>
        <v>60</v>
      </c>
    </row>
    <row r="63" spans="1:5" ht="94.5">
      <c r="A63" s="6" t="s">
        <v>80</v>
      </c>
      <c r="B63" s="96" t="s">
        <v>137</v>
      </c>
      <c r="C63" s="66">
        <v>240</v>
      </c>
      <c r="D63" s="39">
        <v>144</v>
      </c>
      <c r="E63" s="75">
        <f t="shared" si="0"/>
        <v>60</v>
      </c>
    </row>
    <row r="64" spans="1:5" ht="12" customHeight="1">
      <c r="A64" s="10"/>
      <c r="B64" s="94"/>
      <c r="C64" s="68"/>
      <c r="D64" s="39"/>
      <c r="E64" s="75"/>
    </row>
    <row r="65" spans="1:5" ht="31.5">
      <c r="A65" s="5" t="s">
        <v>75</v>
      </c>
      <c r="B65" s="93" t="s">
        <v>138</v>
      </c>
      <c r="C65" s="43">
        <f>SUM(C66,C68,C73,C76)</f>
        <v>50</v>
      </c>
      <c r="D65" s="43">
        <f>SUM(D66,D68,D73,D76)</f>
        <v>-2323</v>
      </c>
      <c r="E65" s="75">
        <f t="shared" si="0"/>
        <v>-4646</v>
      </c>
    </row>
    <row r="66" spans="1:5" ht="31.5">
      <c r="A66" s="6" t="s">
        <v>50</v>
      </c>
      <c r="B66" s="98" t="s">
        <v>139</v>
      </c>
      <c r="C66" s="39">
        <f>SUM(C67)</f>
        <v>10</v>
      </c>
      <c r="D66" s="39">
        <f>SUM(D67)</f>
        <v>-2351</v>
      </c>
      <c r="E66" s="75">
        <f t="shared" si="0"/>
        <v>-23510</v>
      </c>
    </row>
    <row r="67" spans="1:5" ht="47.25">
      <c r="A67" s="44" t="s">
        <v>342</v>
      </c>
      <c r="B67" s="95" t="s">
        <v>140</v>
      </c>
      <c r="C67" s="67">
        <v>10</v>
      </c>
      <c r="D67" s="39">
        <v>-2351</v>
      </c>
      <c r="E67" s="75">
        <f t="shared" si="0"/>
        <v>-23510</v>
      </c>
    </row>
    <row r="68" spans="1:5" ht="15.75">
      <c r="A68" s="44" t="s">
        <v>426</v>
      </c>
      <c r="B68" s="95" t="s">
        <v>141</v>
      </c>
      <c r="C68" s="67">
        <f>SUM(C69,C71)</f>
        <v>0</v>
      </c>
      <c r="D68" s="67">
        <f>SUM(D69,D71)</f>
        <v>0</v>
      </c>
      <c r="E68" s="76" t="s">
        <v>395</v>
      </c>
    </row>
    <row r="69" spans="1:5" ht="15.75">
      <c r="A69" s="44" t="s">
        <v>427</v>
      </c>
      <c r="B69" s="95" t="s">
        <v>142</v>
      </c>
      <c r="C69" s="67">
        <f>SUM(C70)</f>
        <v>0</v>
      </c>
      <c r="D69" s="67">
        <f>SUM(D70)</f>
        <v>-2</v>
      </c>
      <c r="E69" s="76" t="s">
        <v>395</v>
      </c>
    </row>
    <row r="70" spans="1:5" ht="31.5">
      <c r="A70" s="44" t="s">
        <v>428</v>
      </c>
      <c r="B70" s="95" t="s">
        <v>143</v>
      </c>
      <c r="C70" s="67">
        <v>0</v>
      </c>
      <c r="D70" s="39">
        <v>-2</v>
      </c>
      <c r="E70" s="76" t="s">
        <v>395</v>
      </c>
    </row>
    <row r="71" spans="1:5" ht="31.5">
      <c r="A71" s="6" t="s">
        <v>433</v>
      </c>
      <c r="B71" s="96" t="s">
        <v>144</v>
      </c>
      <c r="C71" s="114">
        <f>SUM(C72)</f>
        <v>0</v>
      </c>
      <c r="D71" s="67">
        <f>SUM(D72)</f>
        <v>2</v>
      </c>
      <c r="E71" s="76" t="s">
        <v>395</v>
      </c>
    </row>
    <row r="72" spans="1:5" ht="49.5" customHeight="1">
      <c r="A72" s="6" t="s">
        <v>434</v>
      </c>
      <c r="B72" s="96" t="s">
        <v>145</v>
      </c>
      <c r="C72" s="114">
        <v>0</v>
      </c>
      <c r="D72" s="39">
        <v>2</v>
      </c>
      <c r="E72" s="76" t="s">
        <v>395</v>
      </c>
    </row>
    <row r="73" spans="1:5" ht="15.75">
      <c r="A73" s="44" t="s">
        <v>62</v>
      </c>
      <c r="B73" s="95" t="s">
        <v>146</v>
      </c>
      <c r="C73" s="39">
        <f>SUM(C74)</f>
        <v>20</v>
      </c>
      <c r="D73" s="39">
        <f>SUM(D74)</f>
        <v>41</v>
      </c>
      <c r="E73" s="75">
        <f t="shared" si="0"/>
        <v>204.99999999999997</v>
      </c>
    </row>
    <row r="74" spans="1:5" ht="31.5">
      <c r="A74" s="6" t="s">
        <v>51</v>
      </c>
      <c r="B74" s="98" t="s">
        <v>147</v>
      </c>
      <c r="C74" s="69">
        <f>SUM(C75)</f>
        <v>20</v>
      </c>
      <c r="D74" s="57">
        <f>SUM(D75)</f>
        <v>41</v>
      </c>
      <c r="E74" s="75">
        <f t="shared" si="0"/>
        <v>204.99999999999997</v>
      </c>
    </row>
    <row r="75" spans="1:5" ht="31.5">
      <c r="A75" s="44" t="s">
        <v>435</v>
      </c>
      <c r="B75" s="95" t="s">
        <v>148</v>
      </c>
      <c r="C75" s="39">
        <v>20</v>
      </c>
      <c r="D75" s="39">
        <v>41</v>
      </c>
      <c r="E75" s="75">
        <f t="shared" si="0"/>
        <v>204.99999999999997</v>
      </c>
    </row>
    <row r="76" spans="1:5" ht="31.5">
      <c r="A76" s="6" t="s">
        <v>52</v>
      </c>
      <c r="B76" s="99" t="s">
        <v>149</v>
      </c>
      <c r="C76" s="39">
        <f>SUM(C77,C79,C81,C83)</f>
        <v>20</v>
      </c>
      <c r="D76" s="39">
        <f>SUM(D77,D79,D81,D83)</f>
        <v>-13</v>
      </c>
      <c r="E76" s="75">
        <f t="shared" si="0"/>
        <v>-65</v>
      </c>
    </row>
    <row r="77" spans="1:5" ht="15.75">
      <c r="A77" s="44" t="s">
        <v>343</v>
      </c>
      <c r="B77" s="95" t="s">
        <v>150</v>
      </c>
      <c r="C77" s="39">
        <f>SUM(C78)</f>
        <v>4</v>
      </c>
      <c r="D77" s="39">
        <f>SUM(D78)</f>
        <v>4</v>
      </c>
      <c r="E77" s="75">
        <f t="shared" si="0"/>
        <v>100</v>
      </c>
    </row>
    <row r="78" spans="1:5" ht="31.5">
      <c r="A78" s="44" t="s">
        <v>344</v>
      </c>
      <c r="B78" s="95" t="s">
        <v>151</v>
      </c>
      <c r="C78" s="67">
        <v>4</v>
      </c>
      <c r="D78" s="39">
        <v>4</v>
      </c>
      <c r="E78" s="75">
        <f t="shared" si="0"/>
        <v>100</v>
      </c>
    </row>
    <row r="79" spans="1:5" ht="47.25">
      <c r="A79" s="48" t="s">
        <v>345</v>
      </c>
      <c r="B79" s="54" t="s">
        <v>152</v>
      </c>
      <c r="C79" s="39">
        <f>SUM(C80)</f>
        <v>2</v>
      </c>
      <c r="D79" s="39">
        <f>SUM(D80)</f>
        <v>-7</v>
      </c>
      <c r="E79" s="75">
        <f t="shared" si="0"/>
        <v>-350</v>
      </c>
    </row>
    <row r="80" spans="1:5" ht="63">
      <c r="A80" s="44" t="s">
        <v>346</v>
      </c>
      <c r="B80" s="95" t="s">
        <v>153</v>
      </c>
      <c r="C80" s="67">
        <v>2</v>
      </c>
      <c r="D80" s="39">
        <v>-7</v>
      </c>
      <c r="E80" s="75">
        <f t="shared" si="0"/>
        <v>-350</v>
      </c>
    </row>
    <row r="81" spans="1:5" ht="16.5" customHeight="1">
      <c r="A81" s="6" t="s">
        <v>350</v>
      </c>
      <c r="B81" s="124" t="s">
        <v>154</v>
      </c>
      <c r="C81" s="67">
        <f>SUM(C82)</f>
        <v>0</v>
      </c>
      <c r="D81" s="67">
        <f>SUM(D82)</f>
        <v>-5</v>
      </c>
      <c r="E81" s="116" t="s">
        <v>395</v>
      </c>
    </row>
    <row r="82" spans="1:5" ht="31.5">
      <c r="A82" s="115" t="s">
        <v>351</v>
      </c>
      <c r="B82" s="124" t="s">
        <v>155</v>
      </c>
      <c r="C82" s="67">
        <v>0</v>
      </c>
      <c r="D82" s="39">
        <v>-5</v>
      </c>
      <c r="E82" s="116" t="s">
        <v>395</v>
      </c>
    </row>
    <row r="83" spans="1:5" ht="15.75">
      <c r="A83" s="48" t="s">
        <v>347</v>
      </c>
      <c r="B83" s="100" t="s">
        <v>156</v>
      </c>
      <c r="C83" s="39">
        <f>SUM(C84)</f>
        <v>14</v>
      </c>
      <c r="D83" s="39">
        <f>SUM(D84)</f>
        <v>-5</v>
      </c>
      <c r="E83" s="75">
        <f t="shared" si="0"/>
        <v>-35.714285714285715</v>
      </c>
    </row>
    <row r="84" spans="1:5" ht="31.5">
      <c r="A84" s="44" t="s">
        <v>348</v>
      </c>
      <c r="B84" s="92" t="s">
        <v>157</v>
      </c>
      <c r="C84" s="67">
        <v>14</v>
      </c>
      <c r="D84" s="39">
        <v>-5</v>
      </c>
      <c r="E84" s="75">
        <f t="shared" si="0"/>
        <v>-35.714285714285715</v>
      </c>
    </row>
    <row r="85" spans="1:5" ht="12" customHeight="1">
      <c r="A85" s="10"/>
      <c r="B85" s="94"/>
      <c r="C85" s="68"/>
      <c r="D85" s="39"/>
      <c r="E85" s="75"/>
    </row>
    <row r="86" spans="1:5" ht="31.5">
      <c r="A86" s="5" t="s">
        <v>64</v>
      </c>
      <c r="B86" s="93" t="s">
        <v>158</v>
      </c>
      <c r="C86" s="38">
        <f>SUM(C87,C89,C96,C99)</f>
        <v>509100</v>
      </c>
      <c r="D86" s="38">
        <f>SUM(D87,D89,D96,D99)</f>
        <v>557304</v>
      </c>
      <c r="E86" s="79">
        <f t="shared" si="0"/>
        <v>109.46847377725398</v>
      </c>
    </row>
    <row r="87" spans="1:5" s="2" customFormat="1" ht="78.75">
      <c r="A87" s="49" t="s">
        <v>59</v>
      </c>
      <c r="B87" s="101" t="s">
        <v>159</v>
      </c>
      <c r="C87" s="39">
        <f>SUM(C88)</f>
        <v>0</v>
      </c>
      <c r="D87" s="39">
        <f>SUM(D88)</f>
        <v>1952</v>
      </c>
      <c r="E87" s="76" t="s">
        <v>395</v>
      </c>
    </row>
    <row r="88" spans="1:5" s="2" customFormat="1" ht="49.5" customHeight="1">
      <c r="A88" s="49" t="s">
        <v>57</v>
      </c>
      <c r="B88" s="101" t="s">
        <v>160</v>
      </c>
      <c r="C88" s="71">
        <v>0</v>
      </c>
      <c r="D88" s="39">
        <v>1952</v>
      </c>
      <c r="E88" s="76" t="s">
        <v>395</v>
      </c>
    </row>
    <row r="89" spans="1:5" ht="79.5" customHeight="1">
      <c r="A89" s="4" t="s">
        <v>429</v>
      </c>
      <c r="B89" s="94" t="s">
        <v>161</v>
      </c>
      <c r="C89" s="39">
        <f>SUM(C90,C92,C94)</f>
        <v>431700</v>
      </c>
      <c r="D89" s="39">
        <f>SUM(D90,D92,D94)</f>
        <v>474839</v>
      </c>
      <c r="E89" s="75">
        <f t="shared" si="0"/>
        <v>109.99281908732917</v>
      </c>
    </row>
    <row r="90" spans="1:5" ht="63">
      <c r="A90" s="4" t="s">
        <v>409</v>
      </c>
      <c r="B90" s="94" t="s">
        <v>162</v>
      </c>
      <c r="C90" s="39">
        <f>SUM(C91)</f>
        <v>228700</v>
      </c>
      <c r="D90" s="39">
        <f>SUM(D91)</f>
        <v>271130</v>
      </c>
      <c r="E90" s="75">
        <f t="shared" si="0"/>
        <v>118.55268911237428</v>
      </c>
    </row>
    <row r="91" spans="1:5" ht="78.75">
      <c r="A91" s="4" t="s">
        <v>53</v>
      </c>
      <c r="B91" s="94" t="s">
        <v>163</v>
      </c>
      <c r="C91" s="68">
        <v>228700</v>
      </c>
      <c r="D91" s="39">
        <v>271130</v>
      </c>
      <c r="E91" s="75">
        <f t="shared" si="0"/>
        <v>118.55268911237428</v>
      </c>
    </row>
    <row r="92" spans="1:5" ht="78.75">
      <c r="A92" s="49" t="s">
        <v>430</v>
      </c>
      <c r="B92" s="54" t="s">
        <v>164</v>
      </c>
      <c r="C92" s="39">
        <f>SUM(C93)</f>
        <v>24500</v>
      </c>
      <c r="D92" s="39">
        <f>SUM(D93)</f>
        <v>27162</v>
      </c>
      <c r="E92" s="75">
        <f t="shared" si="0"/>
        <v>110.86530612244898</v>
      </c>
    </row>
    <row r="93" spans="1:5" ht="78.75">
      <c r="A93" s="4" t="s">
        <v>431</v>
      </c>
      <c r="B93" s="94" t="s">
        <v>165</v>
      </c>
      <c r="C93" s="68">
        <v>24500</v>
      </c>
      <c r="D93" s="39">
        <v>27162</v>
      </c>
      <c r="E93" s="75">
        <f t="shared" si="0"/>
        <v>110.86530612244898</v>
      </c>
    </row>
    <row r="94" spans="1:5" ht="79.5" customHeight="1">
      <c r="A94" s="49" t="s">
        <v>432</v>
      </c>
      <c r="B94" s="54" t="s">
        <v>166</v>
      </c>
      <c r="C94" s="39">
        <f>SUM(C95)</f>
        <v>178500</v>
      </c>
      <c r="D94" s="39">
        <f>SUM(D95)</f>
        <v>176547</v>
      </c>
      <c r="E94" s="75">
        <f t="shared" si="0"/>
        <v>98.90588235294118</v>
      </c>
    </row>
    <row r="95" spans="1:5" ht="66" customHeight="1">
      <c r="A95" s="4" t="s">
        <v>2</v>
      </c>
      <c r="B95" s="94" t="s">
        <v>167</v>
      </c>
      <c r="C95" s="68">
        <v>178500</v>
      </c>
      <c r="D95" s="39">
        <v>176547</v>
      </c>
      <c r="E95" s="75">
        <f aca="true" t="shared" si="1" ref="E95:E182">(D95/C95)*100</f>
        <v>98.90588235294118</v>
      </c>
    </row>
    <row r="96" spans="1:5" ht="31.5">
      <c r="A96" s="4" t="s">
        <v>25</v>
      </c>
      <c r="B96" s="94" t="s">
        <v>168</v>
      </c>
      <c r="C96" s="39">
        <f>C97</f>
        <v>3400</v>
      </c>
      <c r="D96" s="39">
        <f>D97</f>
        <v>3305</v>
      </c>
      <c r="E96" s="75">
        <f t="shared" si="1"/>
        <v>97.20588235294117</v>
      </c>
    </row>
    <row r="97" spans="1:5" ht="47.25">
      <c r="A97" s="4" t="s">
        <v>3</v>
      </c>
      <c r="B97" s="94" t="s">
        <v>169</v>
      </c>
      <c r="C97" s="39">
        <f>SUM(C98)</f>
        <v>3400</v>
      </c>
      <c r="D97" s="39">
        <f>SUM(D98)</f>
        <v>3305</v>
      </c>
      <c r="E97" s="75">
        <f t="shared" si="1"/>
        <v>97.20588235294117</v>
      </c>
    </row>
    <row r="98" spans="1:5" ht="49.5" customHeight="1">
      <c r="A98" s="4" t="s">
        <v>33</v>
      </c>
      <c r="B98" s="94" t="s">
        <v>170</v>
      </c>
      <c r="C98" s="68">
        <v>3400</v>
      </c>
      <c r="D98" s="39">
        <v>3305</v>
      </c>
      <c r="E98" s="75">
        <f t="shared" si="1"/>
        <v>97.20588235294117</v>
      </c>
    </row>
    <row r="99" spans="1:5" ht="79.5" customHeight="1">
      <c r="A99" s="4" t="s">
        <v>5</v>
      </c>
      <c r="B99" s="94" t="s">
        <v>171</v>
      </c>
      <c r="C99" s="39">
        <f>SUM(C100,C102)</f>
        <v>74000</v>
      </c>
      <c r="D99" s="39">
        <f>SUM(D100,D102)</f>
        <v>77208</v>
      </c>
      <c r="E99" s="75">
        <f t="shared" si="1"/>
        <v>104.33513513513513</v>
      </c>
    </row>
    <row r="100" spans="1:5" ht="47.25">
      <c r="A100" s="4" t="s">
        <v>349</v>
      </c>
      <c r="B100" s="94" t="s">
        <v>172</v>
      </c>
      <c r="C100" s="39">
        <f>SUM(C101)</f>
        <v>1000</v>
      </c>
      <c r="D100" s="39">
        <f>SUM(D101)</f>
        <v>1018</v>
      </c>
      <c r="E100" s="75">
        <f t="shared" si="1"/>
        <v>101.8</v>
      </c>
    </row>
    <row r="101" spans="1:5" ht="47.25">
      <c r="A101" s="4" t="s">
        <v>34</v>
      </c>
      <c r="B101" s="94" t="s">
        <v>173</v>
      </c>
      <c r="C101" s="68">
        <v>1000</v>
      </c>
      <c r="D101" s="39">
        <v>1018</v>
      </c>
      <c r="E101" s="75">
        <f t="shared" si="1"/>
        <v>101.8</v>
      </c>
    </row>
    <row r="102" spans="1:5" ht="79.5" customHeight="1">
      <c r="A102" s="4" t="s">
        <v>6</v>
      </c>
      <c r="B102" s="94" t="s">
        <v>174</v>
      </c>
      <c r="C102" s="39">
        <f>SUM(C103)</f>
        <v>73000</v>
      </c>
      <c r="D102" s="39">
        <f>SUM(D103)</f>
        <v>76190</v>
      </c>
      <c r="E102" s="75">
        <f t="shared" si="1"/>
        <v>104.36986301369863</v>
      </c>
    </row>
    <row r="103" spans="1:5" ht="78.75">
      <c r="A103" s="4" t="s">
        <v>7</v>
      </c>
      <c r="B103" s="94" t="s">
        <v>175</v>
      </c>
      <c r="C103" s="68">
        <v>73000</v>
      </c>
      <c r="D103" s="39">
        <v>76190</v>
      </c>
      <c r="E103" s="75">
        <f t="shared" si="1"/>
        <v>104.36986301369863</v>
      </c>
    </row>
    <row r="104" spans="1:5" ht="12" customHeight="1">
      <c r="A104" s="4"/>
      <c r="B104" s="94"/>
      <c r="C104" s="68"/>
      <c r="D104" s="39"/>
      <c r="E104" s="75"/>
    </row>
    <row r="105" spans="1:5" s="1" customFormat="1" ht="15.75">
      <c r="A105" s="5" t="s">
        <v>71</v>
      </c>
      <c r="B105" s="93" t="s">
        <v>176</v>
      </c>
      <c r="C105" s="38">
        <f>C106</f>
        <v>28300</v>
      </c>
      <c r="D105" s="38">
        <f>D106</f>
        <v>20695</v>
      </c>
      <c r="E105" s="79">
        <f t="shared" si="1"/>
        <v>73.12720848056537</v>
      </c>
    </row>
    <row r="106" spans="1:5" ht="15.75">
      <c r="A106" s="4" t="s">
        <v>26</v>
      </c>
      <c r="B106" s="94" t="s">
        <v>177</v>
      </c>
      <c r="C106" s="68">
        <v>28300</v>
      </c>
      <c r="D106" s="39">
        <v>20695</v>
      </c>
      <c r="E106" s="75">
        <f t="shared" si="1"/>
        <v>73.12720848056537</v>
      </c>
    </row>
    <row r="107" spans="1:5" ht="12" customHeight="1">
      <c r="A107" s="4"/>
      <c r="B107" s="94"/>
      <c r="C107" s="68"/>
      <c r="D107" s="39"/>
      <c r="E107" s="75"/>
    </row>
    <row r="108" spans="1:5" s="1" customFormat="1" ht="31.5">
      <c r="A108" s="5" t="s">
        <v>65</v>
      </c>
      <c r="B108" s="102" t="s">
        <v>178</v>
      </c>
      <c r="C108" s="38">
        <f>SUM(C109)</f>
        <v>2278</v>
      </c>
      <c r="D108" s="38">
        <f>SUM(D109)</f>
        <v>6097</v>
      </c>
      <c r="E108" s="79">
        <f t="shared" si="1"/>
        <v>267.6470588235294</v>
      </c>
    </row>
    <row r="109" spans="1:5" s="1" customFormat="1" ht="31.5">
      <c r="A109" s="48" t="s">
        <v>352</v>
      </c>
      <c r="B109" s="103" t="s">
        <v>179</v>
      </c>
      <c r="C109" s="39">
        <f>SUM(C110)</f>
        <v>2278</v>
      </c>
      <c r="D109" s="39">
        <f>SUM(D110)</f>
        <v>6097</v>
      </c>
      <c r="E109" s="75">
        <f t="shared" si="1"/>
        <v>267.6470588235294</v>
      </c>
    </row>
    <row r="110" spans="1:5" ht="47.25">
      <c r="A110" s="4" t="s">
        <v>55</v>
      </c>
      <c r="B110" s="98" t="s">
        <v>180</v>
      </c>
      <c r="C110" s="68">
        <v>2278</v>
      </c>
      <c r="D110" s="39">
        <v>6097</v>
      </c>
      <c r="E110" s="75">
        <f t="shared" si="1"/>
        <v>267.6470588235294</v>
      </c>
    </row>
    <row r="111" spans="1:5" ht="12" customHeight="1">
      <c r="A111" s="4"/>
      <c r="B111" s="94"/>
      <c r="C111" s="68"/>
      <c r="D111" s="39"/>
      <c r="E111" s="75"/>
    </row>
    <row r="112" spans="1:5" ht="16.5" customHeight="1">
      <c r="A112" s="5" t="s">
        <v>66</v>
      </c>
      <c r="B112" s="93" t="s">
        <v>181</v>
      </c>
      <c r="C112" s="43">
        <f>SUM(C113,C115,C118)</f>
        <v>400300</v>
      </c>
      <c r="D112" s="43">
        <f>SUM(D113,D115,D118)</f>
        <v>321907</v>
      </c>
      <c r="E112" s="79">
        <f t="shared" si="1"/>
        <v>80.4164376717462</v>
      </c>
    </row>
    <row r="113" spans="1:5" ht="15.75">
      <c r="A113" s="48" t="s">
        <v>353</v>
      </c>
      <c r="B113" s="54" t="s">
        <v>182</v>
      </c>
      <c r="C113" s="39">
        <f>SUM(C114)</f>
        <v>800</v>
      </c>
      <c r="D113" s="39">
        <f>SUM(D114)</f>
        <v>976</v>
      </c>
      <c r="E113" s="75">
        <f t="shared" si="1"/>
        <v>122</v>
      </c>
    </row>
    <row r="114" spans="1:5" ht="31.5">
      <c r="A114" s="48" t="s">
        <v>37</v>
      </c>
      <c r="B114" s="54" t="s">
        <v>183</v>
      </c>
      <c r="C114" s="32">
        <v>800</v>
      </c>
      <c r="D114" s="39">
        <v>976</v>
      </c>
      <c r="E114" s="75">
        <f t="shared" si="1"/>
        <v>122</v>
      </c>
    </row>
    <row r="115" spans="1:5" ht="79.5" customHeight="1">
      <c r="A115" s="48" t="s">
        <v>8</v>
      </c>
      <c r="B115" s="103" t="s">
        <v>184</v>
      </c>
      <c r="C115" s="39">
        <f>SUM(C116)</f>
        <v>366500</v>
      </c>
      <c r="D115" s="39">
        <f>SUM(D116)</f>
        <v>260086</v>
      </c>
      <c r="E115" s="75">
        <f t="shared" si="1"/>
        <v>70.96480218281037</v>
      </c>
    </row>
    <row r="116" spans="1:5" ht="79.5" customHeight="1">
      <c r="A116" s="4" t="s">
        <v>9</v>
      </c>
      <c r="B116" s="94" t="s">
        <v>185</v>
      </c>
      <c r="C116" s="39">
        <f>SUM(C117)</f>
        <v>366500</v>
      </c>
      <c r="D116" s="39">
        <f>SUM(D117)</f>
        <v>260086</v>
      </c>
      <c r="E116" s="75">
        <f t="shared" si="1"/>
        <v>70.96480218281037</v>
      </c>
    </row>
    <row r="117" spans="1:5" ht="94.5">
      <c r="A117" s="48" t="s">
        <v>10</v>
      </c>
      <c r="B117" s="54" t="s">
        <v>186</v>
      </c>
      <c r="C117" s="32">
        <v>366500</v>
      </c>
      <c r="D117" s="39">
        <v>260086</v>
      </c>
      <c r="E117" s="75">
        <f t="shared" si="1"/>
        <v>70.96480218281037</v>
      </c>
    </row>
    <row r="118" spans="1:5" ht="49.5" customHeight="1">
      <c r="A118" s="49" t="s">
        <v>392</v>
      </c>
      <c r="B118" s="101" t="s">
        <v>187</v>
      </c>
      <c r="C118" s="39">
        <f>SUM(C119,C121)</f>
        <v>33000</v>
      </c>
      <c r="D118" s="39">
        <f>SUM(D119,D121)</f>
        <v>60845</v>
      </c>
      <c r="E118" s="75">
        <f t="shared" si="1"/>
        <v>184.37878787878788</v>
      </c>
    </row>
    <row r="119" spans="1:5" ht="31.5">
      <c r="A119" s="48" t="s">
        <v>354</v>
      </c>
      <c r="B119" s="54" t="s">
        <v>188</v>
      </c>
      <c r="C119" s="39">
        <f>SUM(C120)</f>
        <v>16000</v>
      </c>
      <c r="D119" s="39">
        <f>SUM(D120)</f>
        <v>35307</v>
      </c>
      <c r="E119" s="75">
        <f t="shared" si="1"/>
        <v>220.66875000000002</v>
      </c>
    </row>
    <row r="120" spans="1:5" ht="47.25">
      <c r="A120" s="4" t="s">
        <v>56</v>
      </c>
      <c r="B120" s="98" t="s">
        <v>189</v>
      </c>
      <c r="C120" s="68">
        <v>16000</v>
      </c>
      <c r="D120" s="39">
        <v>35307</v>
      </c>
      <c r="E120" s="75">
        <f t="shared" si="1"/>
        <v>220.66875000000002</v>
      </c>
    </row>
    <row r="121" spans="1:5" ht="47.25">
      <c r="A121" s="48" t="s">
        <v>11</v>
      </c>
      <c r="B121" s="103" t="s">
        <v>190</v>
      </c>
      <c r="C121" s="39">
        <f>SUM(C122)</f>
        <v>17000</v>
      </c>
      <c r="D121" s="39">
        <f>SUM(D122)</f>
        <v>25538</v>
      </c>
      <c r="E121" s="75">
        <f t="shared" si="1"/>
        <v>150.2235294117647</v>
      </c>
    </row>
    <row r="122" spans="1:5" ht="49.5" customHeight="1">
      <c r="A122" s="4" t="s">
        <v>12</v>
      </c>
      <c r="B122" s="98" t="s">
        <v>191</v>
      </c>
      <c r="C122" s="68">
        <v>17000</v>
      </c>
      <c r="D122" s="39">
        <v>25538</v>
      </c>
      <c r="E122" s="75">
        <f t="shared" si="1"/>
        <v>150.2235294117647</v>
      </c>
    </row>
    <row r="123" spans="1:5" ht="12" customHeight="1">
      <c r="A123" s="4"/>
      <c r="B123" s="94"/>
      <c r="C123" s="68"/>
      <c r="D123" s="39"/>
      <c r="E123" s="75"/>
    </row>
    <row r="124" spans="1:5" ht="15.75">
      <c r="A124" s="5" t="s">
        <v>67</v>
      </c>
      <c r="B124" s="93" t="s">
        <v>192</v>
      </c>
      <c r="C124" s="38">
        <f>SUM(C125,C128,C129,C130,C132,C134,C142,C143,C144,C146,C148)</f>
        <v>80600</v>
      </c>
      <c r="D124" s="38">
        <f>SUM(D125,D128,D129,D130,D132,D134,D142,D143,D144,D146,D148)</f>
        <v>102004</v>
      </c>
      <c r="E124" s="79">
        <f t="shared" si="1"/>
        <v>126.55583126550869</v>
      </c>
    </row>
    <row r="125" spans="1:5" ht="31.5">
      <c r="A125" s="3" t="s">
        <v>47</v>
      </c>
      <c r="B125" s="94" t="s">
        <v>193</v>
      </c>
      <c r="C125" s="39">
        <f>SUM(C126,C127)</f>
        <v>1000</v>
      </c>
      <c r="D125" s="39">
        <f>SUM(D126,D127)</f>
        <v>2688</v>
      </c>
      <c r="E125" s="75">
        <f t="shared" si="1"/>
        <v>268.8</v>
      </c>
    </row>
    <row r="126" spans="1:5" ht="114" customHeight="1">
      <c r="A126" s="44" t="s">
        <v>13</v>
      </c>
      <c r="B126" s="95" t="s">
        <v>194</v>
      </c>
      <c r="C126" s="67">
        <v>960</v>
      </c>
      <c r="D126" s="39">
        <v>2590</v>
      </c>
      <c r="E126" s="75">
        <f t="shared" si="1"/>
        <v>269.79166666666663</v>
      </c>
    </row>
    <row r="127" spans="1:5" ht="63">
      <c r="A127" s="44" t="s">
        <v>355</v>
      </c>
      <c r="B127" s="95" t="s">
        <v>195</v>
      </c>
      <c r="C127" s="67">
        <v>40</v>
      </c>
      <c r="D127" s="39">
        <v>98</v>
      </c>
      <c r="E127" s="75">
        <f t="shared" si="1"/>
        <v>245.00000000000003</v>
      </c>
    </row>
    <row r="128" spans="1:5" ht="63">
      <c r="A128" s="3" t="s">
        <v>48</v>
      </c>
      <c r="B128" s="94" t="s">
        <v>196</v>
      </c>
      <c r="C128" s="68">
        <v>400</v>
      </c>
      <c r="D128" s="39">
        <v>465</v>
      </c>
      <c r="E128" s="75">
        <f t="shared" si="1"/>
        <v>116.25000000000001</v>
      </c>
    </row>
    <row r="129" spans="1:5" ht="63">
      <c r="A129" s="3" t="s">
        <v>39</v>
      </c>
      <c r="B129" s="94" t="s">
        <v>197</v>
      </c>
      <c r="C129" s="68">
        <v>100</v>
      </c>
      <c r="D129" s="39">
        <v>39</v>
      </c>
      <c r="E129" s="75">
        <f t="shared" si="1"/>
        <v>39</v>
      </c>
    </row>
    <row r="130" spans="1:5" ht="47.25">
      <c r="A130" s="11" t="s">
        <v>76</v>
      </c>
      <c r="B130" s="97" t="s">
        <v>198</v>
      </c>
      <c r="C130" s="39">
        <f>SUM(C131)</f>
        <v>110</v>
      </c>
      <c r="D130" s="39">
        <f>SUM(D131)</f>
        <v>51</v>
      </c>
      <c r="E130" s="75">
        <f t="shared" si="1"/>
        <v>46.36363636363636</v>
      </c>
    </row>
    <row r="131" spans="1:5" ht="47.25">
      <c r="A131" s="44" t="s">
        <v>356</v>
      </c>
      <c r="B131" s="92" t="s">
        <v>199</v>
      </c>
      <c r="C131" s="67">
        <v>110</v>
      </c>
      <c r="D131" s="39">
        <v>51</v>
      </c>
      <c r="E131" s="75">
        <f t="shared" si="1"/>
        <v>46.36363636363636</v>
      </c>
    </row>
    <row r="132" spans="1:5" ht="33" customHeight="1" hidden="1">
      <c r="A132" s="44" t="s">
        <v>385</v>
      </c>
      <c r="B132" s="92" t="s">
        <v>386</v>
      </c>
      <c r="C132" s="67">
        <f>SUM(C133)</f>
        <v>0</v>
      </c>
      <c r="D132" s="67">
        <f>SUM(D133)</f>
        <v>0</v>
      </c>
      <c r="E132" s="76" t="s">
        <v>306</v>
      </c>
    </row>
    <row r="133" spans="1:5" ht="81" customHeight="1" hidden="1">
      <c r="A133" s="44" t="s">
        <v>387</v>
      </c>
      <c r="B133" s="92" t="s">
        <v>388</v>
      </c>
      <c r="C133" s="67">
        <v>0</v>
      </c>
      <c r="D133" s="39">
        <v>0</v>
      </c>
      <c r="E133" s="76" t="s">
        <v>306</v>
      </c>
    </row>
    <row r="134" spans="1:5" ht="79.5" customHeight="1">
      <c r="A134" s="3" t="s">
        <v>41</v>
      </c>
      <c r="B134" s="94" t="s">
        <v>200</v>
      </c>
      <c r="C134" s="39">
        <f>SUM(C135:C141)</f>
        <v>7700</v>
      </c>
      <c r="D134" s="39">
        <f>SUM(D135:D141)</f>
        <v>5553</v>
      </c>
      <c r="E134" s="75">
        <f t="shared" si="1"/>
        <v>72.11688311688312</v>
      </c>
    </row>
    <row r="135" spans="1:5" ht="31.5">
      <c r="A135" s="50" t="s">
        <v>359</v>
      </c>
      <c r="B135" s="54" t="s">
        <v>201</v>
      </c>
      <c r="C135" s="32">
        <v>1530</v>
      </c>
      <c r="D135" s="39">
        <v>1521</v>
      </c>
      <c r="E135" s="75">
        <f t="shared" si="1"/>
        <v>99.41176470588235</v>
      </c>
    </row>
    <row r="136" spans="1:5" ht="32.25" customHeight="1">
      <c r="A136" s="50" t="s">
        <v>408</v>
      </c>
      <c r="B136" s="54" t="s">
        <v>202</v>
      </c>
      <c r="C136" s="32">
        <v>222</v>
      </c>
      <c r="D136" s="39">
        <v>219</v>
      </c>
      <c r="E136" s="75">
        <f t="shared" si="1"/>
        <v>98.64864864864865</v>
      </c>
    </row>
    <row r="137" spans="1:5" ht="31.5">
      <c r="A137" s="45" t="s">
        <v>360</v>
      </c>
      <c r="B137" s="54" t="s">
        <v>203</v>
      </c>
      <c r="C137" s="32">
        <v>965</v>
      </c>
      <c r="D137" s="39">
        <v>976</v>
      </c>
      <c r="E137" s="75">
        <f t="shared" si="1"/>
        <v>101.139896373057</v>
      </c>
    </row>
    <row r="138" spans="1:5" ht="48" customHeight="1" hidden="1">
      <c r="A138" s="50" t="s">
        <v>361</v>
      </c>
      <c r="B138" s="54" t="s">
        <v>365</v>
      </c>
      <c r="C138" s="32">
        <v>0</v>
      </c>
      <c r="D138" s="39">
        <v>0</v>
      </c>
      <c r="E138" s="75" t="e">
        <f t="shared" si="1"/>
        <v>#DIV/0!</v>
      </c>
    </row>
    <row r="139" spans="1:5" ht="32.25" customHeight="1">
      <c r="A139" s="11" t="s">
        <v>4</v>
      </c>
      <c r="B139" s="124" t="s">
        <v>204</v>
      </c>
      <c r="C139" s="32">
        <v>50</v>
      </c>
      <c r="D139" s="39">
        <v>50</v>
      </c>
      <c r="E139" s="75">
        <f t="shared" si="1"/>
        <v>100</v>
      </c>
    </row>
    <row r="140" spans="1:5" ht="31.5">
      <c r="A140" s="50" t="s">
        <v>362</v>
      </c>
      <c r="B140" s="54" t="s">
        <v>205</v>
      </c>
      <c r="C140" s="32">
        <v>4158</v>
      </c>
      <c r="D140" s="39">
        <v>2330</v>
      </c>
      <c r="E140" s="75">
        <f t="shared" si="1"/>
        <v>56.03655603655604</v>
      </c>
    </row>
    <row r="141" spans="1:5" ht="31.5">
      <c r="A141" s="50" t="s">
        <v>364</v>
      </c>
      <c r="B141" s="54" t="s">
        <v>206</v>
      </c>
      <c r="C141" s="32">
        <v>775</v>
      </c>
      <c r="D141" s="39">
        <v>457</v>
      </c>
      <c r="E141" s="75">
        <f t="shared" si="1"/>
        <v>58.96774193548387</v>
      </c>
    </row>
    <row r="142" spans="1:5" ht="63">
      <c r="A142" s="3" t="s">
        <v>42</v>
      </c>
      <c r="B142" s="94" t="s">
        <v>207</v>
      </c>
      <c r="C142" s="68">
        <v>6400</v>
      </c>
      <c r="D142" s="39">
        <v>14745</v>
      </c>
      <c r="E142" s="75">
        <f t="shared" si="1"/>
        <v>230.39062499999997</v>
      </c>
    </row>
    <row r="143" spans="1:5" ht="31.5">
      <c r="A143" s="3" t="s">
        <v>43</v>
      </c>
      <c r="B143" s="94" t="s">
        <v>208</v>
      </c>
      <c r="C143" s="39">
        <v>35000</v>
      </c>
      <c r="D143" s="39">
        <v>41571</v>
      </c>
      <c r="E143" s="75">
        <f t="shared" si="1"/>
        <v>118.77428571428572</v>
      </c>
    </row>
    <row r="144" spans="1:5" ht="49.5" customHeight="1">
      <c r="A144" s="11" t="s">
        <v>79</v>
      </c>
      <c r="B144" s="97" t="s">
        <v>209</v>
      </c>
      <c r="C144" s="39">
        <f>SUM(C145)</f>
        <v>50</v>
      </c>
      <c r="D144" s="39">
        <f>SUM(D145)</f>
        <v>64</v>
      </c>
      <c r="E144" s="75">
        <f t="shared" si="1"/>
        <v>128</v>
      </c>
    </row>
    <row r="145" spans="1:5" ht="49.5" customHeight="1">
      <c r="A145" s="50" t="s">
        <v>390</v>
      </c>
      <c r="B145" s="54" t="s">
        <v>210</v>
      </c>
      <c r="C145" s="32">
        <v>50</v>
      </c>
      <c r="D145" s="39">
        <v>64</v>
      </c>
      <c r="E145" s="75">
        <f t="shared" si="1"/>
        <v>128</v>
      </c>
    </row>
    <row r="146" spans="1:5" ht="31.5">
      <c r="A146" s="11" t="s">
        <v>393</v>
      </c>
      <c r="B146" s="97" t="s">
        <v>211</v>
      </c>
      <c r="C146" s="39">
        <f>SUM(C147)</f>
        <v>0</v>
      </c>
      <c r="D146" s="39">
        <f>SUM(D147)</f>
        <v>0</v>
      </c>
      <c r="E146" s="76" t="s">
        <v>395</v>
      </c>
    </row>
    <row r="147" spans="1:5" ht="32.25" customHeight="1">
      <c r="A147" s="11" t="s">
        <v>82</v>
      </c>
      <c r="B147" s="97" t="s">
        <v>212</v>
      </c>
      <c r="C147" s="72">
        <v>0</v>
      </c>
      <c r="D147" s="39">
        <v>0</v>
      </c>
      <c r="E147" s="76" t="s">
        <v>395</v>
      </c>
    </row>
    <row r="148" spans="1:5" ht="31.5">
      <c r="A148" s="3" t="s">
        <v>46</v>
      </c>
      <c r="B148" s="94" t="s">
        <v>213</v>
      </c>
      <c r="C148" s="39">
        <f>SUM(C149)</f>
        <v>29840</v>
      </c>
      <c r="D148" s="39">
        <f>SUM(D149)</f>
        <v>36828</v>
      </c>
      <c r="E148" s="75">
        <f t="shared" si="1"/>
        <v>123.41823056300268</v>
      </c>
    </row>
    <row r="149" spans="1:5" ht="47.25">
      <c r="A149" s="45" t="s">
        <v>371</v>
      </c>
      <c r="B149" s="54" t="s">
        <v>214</v>
      </c>
      <c r="C149" s="32">
        <v>29840</v>
      </c>
      <c r="D149" s="39">
        <v>36828</v>
      </c>
      <c r="E149" s="75">
        <f t="shared" si="1"/>
        <v>123.41823056300268</v>
      </c>
    </row>
    <row r="150" spans="1:5" ht="12" customHeight="1">
      <c r="A150" s="12"/>
      <c r="B150" s="99"/>
      <c r="C150" s="70"/>
      <c r="D150" s="39"/>
      <c r="E150" s="75"/>
    </row>
    <row r="151" spans="1:5" ht="15.75">
      <c r="A151" s="13" t="s">
        <v>72</v>
      </c>
      <c r="B151" s="104" t="s">
        <v>215</v>
      </c>
      <c r="C151" s="38">
        <f>SUM(C152,C154)</f>
        <v>50</v>
      </c>
      <c r="D151" s="38">
        <f>SUM(D152,D154)</f>
        <v>135</v>
      </c>
      <c r="E151" s="79">
        <f t="shared" si="1"/>
        <v>270</v>
      </c>
    </row>
    <row r="152" spans="1:5" ht="15.75">
      <c r="A152" s="4" t="s">
        <v>372</v>
      </c>
      <c r="B152" s="99" t="s">
        <v>216</v>
      </c>
      <c r="C152" s="39">
        <f>SUM(C153)</f>
        <v>0</v>
      </c>
      <c r="D152" s="39">
        <f>SUM(D153)</f>
        <v>94</v>
      </c>
      <c r="E152" s="80" t="s">
        <v>395</v>
      </c>
    </row>
    <row r="153" spans="1:5" ht="31.5">
      <c r="A153" s="4" t="s">
        <v>83</v>
      </c>
      <c r="B153" s="99" t="s">
        <v>217</v>
      </c>
      <c r="C153" s="70">
        <v>0</v>
      </c>
      <c r="D153" s="39">
        <v>94</v>
      </c>
      <c r="E153" s="76" t="s">
        <v>395</v>
      </c>
    </row>
    <row r="154" spans="1:5" ht="15.75">
      <c r="A154" s="51" t="s">
        <v>72</v>
      </c>
      <c r="B154" s="101" t="s">
        <v>218</v>
      </c>
      <c r="C154" s="39">
        <f>SUM(C155)</f>
        <v>50</v>
      </c>
      <c r="D154" s="39">
        <f>SUM(D155)</f>
        <v>41</v>
      </c>
      <c r="E154" s="75">
        <f t="shared" si="1"/>
        <v>82</v>
      </c>
    </row>
    <row r="155" spans="1:5" ht="15.75">
      <c r="A155" s="4" t="s">
        <v>38</v>
      </c>
      <c r="B155" s="99" t="s">
        <v>219</v>
      </c>
      <c r="C155" s="70">
        <v>50</v>
      </c>
      <c r="D155" s="39">
        <v>41</v>
      </c>
      <c r="E155" s="75">
        <f t="shared" si="1"/>
        <v>82</v>
      </c>
    </row>
    <row r="156" spans="1:5" ht="11.25" customHeight="1">
      <c r="A156" s="6"/>
      <c r="B156" s="96"/>
      <c r="C156" s="66"/>
      <c r="D156" s="39"/>
      <c r="E156" s="75"/>
    </row>
    <row r="157" spans="1:5" ht="15.75">
      <c r="A157" s="16" t="s">
        <v>85</v>
      </c>
      <c r="B157" s="93" t="s">
        <v>220</v>
      </c>
      <c r="C157" s="18">
        <f>C158+C249+C254</f>
        <v>2415950</v>
      </c>
      <c r="D157" s="18">
        <f>D158+D249+D254</f>
        <v>2323877</v>
      </c>
      <c r="E157" s="79">
        <f t="shared" si="1"/>
        <v>96.18895258593928</v>
      </c>
    </row>
    <row r="158" spans="1:5" ht="31.5">
      <c r="A158" s="85" t="s">
        <v>403</v>
      </c>
      <c r="B158" s="17" t="s">
        <v>221</v>
      </c>
      <c r="C158" s="18">
        <f>C159+C197+C229+C244</f>
        <v>2434536</v>
      </c>
      <c r="D158" s="18">
        <f>D159+D197+D229+D244</f>
        <v>2342403</v>
      </c>
      <c r="E158" s="79">
        <f t="shared" si="1"/>
        <v>96.21558276402567</v>
      </c>
    </row>
    <row r="159" spans="1:5" ht="31.5">
      <c r="A159" s="5" t="s">
        <v>86</v>
      </c>
      <c r="B159" s="19" t="s">
        <v>222</v>
      </c>
      <c r="C159" s="20">
        <f>SUM(C160,C162,C164,C166,C168,C172,C176,C178,C180,C182)</f>
        <v>580973</v>
      </c>
      <c r="D159" s="20">
        <f>SUM(D160,D162,D164,D166,D168,D172,D176,D178,D180,D182)</f>
        <v>517504</v>
      </c>
      <c r="E159" s="79">
        <f t="shared" si="1"/>
        <v>89.07539593061983</v>
      </c>
    </row>
    <row r="160" spans="1:5" ht="15.75">
      <c r="A160" s="3" t="s">
        <v>411</v>
      </c>
      <c r="B160" s="81" t="s">
        <v>223</v>
      </c>
      <c r="C160" s="53">
        <f>C161</f>
        <v>5649</v>
      </c>
      <c r="D160" s="53">
        <f>D161</f>
        <v>5649</v>
      </c>
      <c r="E160" s="75">
        <f t="shared" si="1"/>
        <v>100</v>
      </c>
    </row>
    <row r="161" spans="1:5" ht="31.5">
      <c r="A161" s="3" t="s">
        <v>412</v>
      </c>
      <c r="B161" s="81" t="s">
        <v>224</v>
      </c>
      <c r="C161" s="53">
        <v>5649</v>
      </c>
      <c r="D161" s="53">
        <v>5649</v>
      </c>
      <c r="E161" s="75">
        <f t="shared" si="1"/>
        <v>100</v>
      </c>
    </row>
    <row r="162" spans="1:5" ht="47.25">
      <c r="A162" s="3" t="s">
        <v>413</v>
      </c>
      <c r="B162" s="81" t="s">
        <v>225</v>
      </c>
      <c r="C162" s="53">
        <f>C163</f>
        <v>2540</v>
      </c>
      <c r="D162" s="53">
        <f>D163</f>
        <v>2540</v>
      </c>
      <c r="E162" s="75">
        <f t="shared" si="1"/>
        <v>100</v>
      </c>
    </row>
    <row r="163" spans="1:5" ht="47.25">
      <c r="A163" s="3" t="s">
        <v>414</v>
      </c>
      <c r="B163" s="81" t="s">
        <v>226</v>
      </c>
      <c r="C163" s="53">
        <v>2540</v>
      </c>
      <c r="D163" s="53">
        <v>2540</v>
      </c>
      <c r="E163" s="75">
        <f t="shared" si="1"/>
        <v>100</v>
      </c>
    </row>
    <row r="164" spans="1:5" ht="31.5">
      <c r="A164" s="3" t="s">
        <v>369</v>
      </c>
      <c r="B164" s="81" t="s">
        <v>227</v>
      </c>
      <c r="C164" s="53">
        <f>C165</f>
        <v>5720</v>
      </c>
      <c r="D164" s="53">
        <f>D165</f>
        <v>5720</v>
      </c>
      <c r="E164" s="75">
        <f t="shared" si="1"/>
        <v>100</v>
      </c>
    </row>
    <row r="165" spans="1:5" ht="31.5">
      <c r="A165" s="3" t="s">
        <v>370</v>
      </c>
      <c r="B165" s="81" t="s">
        <v>228</v>
      </c>
      <c r="C165" s="53">
        <v>5720</v>
      </c>
      <c r="D165" s="53">
        <v>5720</v>
      </c>
      <c r="E165" s="75">
        <f t="shared" si="1"/>
        <v>100</v>
      </c>
    </row>
    <row r="166" spans="1:5" ht="63">
      <c r="A166" s="6" t="s">
        <v>405</v>
      </c>
      <c r="B166" s="81" t="s">
        <v>229</v>
      </c>
      <c r="C166" s="53">
        <f>C167</f>
        <v>20000</v>
      </c>
      <c r="D166" s="53">
        <f>D167</f>
        <v>40215</v>
      </c>
      <c r="E166" s="75">
        <f t="shared" si="1"/>
        <v>201.075</v>
      </c>
    </row>
    <row r="167" spans="1:5" ht="47.25">
      <c r="A167" s="6" t="s">
        <v>404</v>
      </c>
      <c r="B167" s="81" t="s">
        <v>230</v>
      </c>
      <c r="C167" s="53">
        <v>20000</v>
      </c>
      <c r="D167" s="53">
        <v>40215</v>
      </c>
      <c r="E167" s="75">
        <f t="shared" si="1"/>
        <v>201.075</v>
      </c>
    </row>
    <row r="168" spans="1:5" ht="79.5" customHeight="1">
      <c r="A168" s="82" t="s">
        <v>396</v>
      </c>
      <c r="B168" s="81" t="s">
        <v>231</v>
      </c>
      <c r="C168" s="53">
        <f>C169</f>
        <v>64057</v>
      </c>
      <c r="D168" s="53">
        <f>D169</f>
        <v>41862</v>
      </c>
      <c r="E168" s="75">
        <f t="shared" si="1"/>
        <v>65.35117161278237</v>
      </c>
    </row>
    <row r="169" spans="1:5" ht="79.5" customHeight="1">
      <c r="A169" s="82" t="s">
        <v>397</v>
      </c>
      <c r="B169" s="81" t="s">
        <v>232</v>
      </c>
      <c r="C169" s="53">
        <f>C170+C171</f>
        <v>64057</v>
      </c>
      <c r="D169" s="53">
        <f>D170+D171</f>
        <v>41862</v>
      </c>
      <c r="E169" s="75">
        <f t="shared" si="1"/>
        <v>65.35117161278237</v>
      </c>
    </row>
    <row r="170" spans="1:5" ht="66" customHeight="1">
      <c r="A170" s="82" t="s">
        <v>398</v>
      </c>
      <c r="B170" s="81" t="s">
        <v>233</v>
      </c>
      <c r="C170" s="53">
        <v>32350</v>
      </c>
      <c r="D170" s="53">
        <v>32350</v>
      </c>
      <c r="E170" s="75">
        <f t="shared" si="1"/>
        <v>100</v>
      </c>
    </row>
    <row r="171" spans="1:5" ht="78.75">
      <c r="A171" s="82" t="s">
        <v>334</v>
      </c>
      <c r="B171" s="81" t="s">
        <v>283</v>
      </c>
      <c r="C171" s="53">
        <v>31707</v>
      </c>
      <c r="D171" s="53">
        <v>9512</v>
      </c>
      <c r="E171" s="75">
        <f t="shared" si="1"/>
        <v>29.999684612230737</v>
      </c>
    </row>
    <row r="172" spans="1:5" ht="63">
      <c r="A172" s="82" t="s">
        <v>399</v>
      </c>
      <c r="B172" s="81" t="s">
        <v>234</v>
      </c>
      <c r="C172" s="53">
        <f>C173</f>
        <v>13636</v>
      </c>
      <c r="D172" s="53">
        <f>D173</f>
        <v>13636</v>
      </c>
      <c r="E172" s="75">
        <f t="shared" si="1"/>
        <v>100</v>
      </c>
    </row>
    <row r="173" spans="1:5" ht="63">
      <c r="A173" s="82" t="s">
        <v>400</v>
      </c>
      <c r="B173" s="81" t="s">
        <v>235</v>
      </c>
      <c r="C173" s="53">
        <f>C174+C175</f>
        <v>13636</v>
      </c>
      <c r="D173" s="53">
        <f>D174+D175</f>
        <v>13636</v>
      </c>
      <c r="E173" s="75">
        <f t="shared" si="1"/>
        <v>100</v>
      </c>
    </row>
    <row r="174" spans="1:5" ht="47.25">
      <c r="A174" s="82" t="s">
        <v>401</v>
      </c>
      <c r="B174" s="81" t="s">
        <v>236</v>
      </c>
      <c r="C174" s="53">
        <v>4900</v>
      </c>
      <c r="D174" s="53">
        <v>4900</v>
      </c>
      <c r="E174" s="75">
        <f t="shared" si="1"/>
        <v>100</v>
      </c>
    </row>
    <row r="175" spans="1:5" ht="47.25">
      <c r="A175" s="82" t="s">
        <v>335</v>
      </c>
      <c r="B175" s="81" t="s">
        <v>237</v>
      </c>
      <c r="C175" s="53">
        <v>8736</v>
      </c>
      <c r="D175" s="53">
        <v>8736</v>
      </c>
      <c r="E175" s="75">
        <f t="shared" si="1"/>
        <v>100</v>
      </c>
    </row>
    <row r="176" spans="1:5" ht="47.25">
      <c r="A176" s="82" t="s">
        <v>418</v>
      </c>
      <c r="B176" s="81" t="s">
        <v>238</v>
      </c>
      <c r="C176" s="53">
        <f>C177</f>
        <v>106474</v>
      </c>
      <c r="D176" s="53">
        <f>D177</f>
        <v>104869</v>
      </c>
      <c r="E176" s="75">
        <f t="shared" si="1"/>
        <v>98.49258974021828</v>
      </c>
    </row>
    <row r="177" spans="1:5" ht="47.25">
      <c r="A177" s="82" t="s">
        <v>14</v>
      </c>
      <c r="B177" s="81" t="s">
        <v>239</v>
      </c>
      <c r="C177" s="53">
        <v>106474</v>
      </c>
      <c r="D177" s="53">
        <v>104869</v>
      </c>
      <c r="E177" s="75">
        <f t="shared" si="1"/>
        <v>98.49258974021828</v>
      </c>
    </row>
    <row r="178" spans="1:5" ht="79.5" customHeight="1">
      <c r="A178" s="82" t="s">
        <v>336</v>
      </c>
      <c r="B178" s="81" t="s">
        <v>240</v>
      </c>
      <c r="C178" s="53">
        <f>C179</f>
        <v>180153</v>
      </c>
      <c r="D178" s="53">
        <f>D179</f>
        <v>179909</v>
      </c>
      <c r="E178" s="75">
        <f t="shared" si="1"/>
        <v>99.86455956881095</v>
      </c>
    </row>
    <row r="179" spans="1:5" ht="94.5">
      <c r="A179" s="82" t="s">
        <v>337</v>
      </c>
      <c r="B179" s="81" t="s">
        <v>241</v>
      </c>
      <c r="C179" s="53">
        <v>180153</v>
      </c>
      <c r="D179" s="53">
        <v>179909</v>
      </c>
      <c r="E179" s="75">
        <f t="shared" si="1"/>
        <v>99.86455956881095</v>
      </c>
    </row>
    <row r="180" spans="1:5" ht="47.25">
      <c r="A180" s="6" t="s">
        <v>332</v>
      </c>
      <c r="B180" s="81" t="s">
        <v>242</v>
      </c>
      <c r="C180" s="53">
        <f>C181</f>
        <v>894</v>
      </c>
      <c r="D180" s="53">
        <f>D181</f>
        <v>894</v>
      </c>
      <c r="E180" s="75">
        <f t="shared" si="1"/>
        <v>100</v>
      </c>
    </row>
    <row r="181" spans="1:5" ht="49.5" customHeight="1">
      <c r="A181" s="6" t="s">
        <v>333</v>
      </c>
      <c r="B181" s="81" t="s">
        <v>243</v>
      </c>
      <c r="C181" s="53">
        <v>894</v>
      </c>
      <c r="D181" s="53">
        <v>894</v>
      </c>
      <c r="E181" s="75">
        <f t="shared" si="1"/>
        <v>100</v>
      </c>
    </row>
    <row r="182" spans="1:5" ht="15.75">
      <c r="A182" s="48" t="s">
        <v>373</v>
      </c>
      <c r="B182" s="60" t="s">
        <v>244</v>
      </c>
      <c r="C182" s="53">
        <f>C183</f>
        <v>181850</v>
      </c>
      <c r="D182" s="53">
        <f>D183</f>
        <v>122210</v>
      </c>
      <c r="E182" s="75">
        <f t="shared" si="1"/>
        <v>67.20373934561452</v>
      </c>
    </row>
    <row r="183" spans="1:5" ht="15.75">
      <c r="A183" s="4" t="s">
        <v>87</v>
      </c>
      <c r="B183" s="21" t="s">
        <v>245</v>
      </c>
      <c r="C183" s="22">
        <f>C184+C185+C186+C187+C189+C190+C188+C191+C192+C193+C194+C195</f>
        <v>181850</v>
      </c>
      <c r="D183" s="22">
        <f>D184+D185+D186+D187+D189+D190+D188+D191+D192+D193+D194+D195</f>
        <v>122210</v>
      </c>
      <c r="E183" s="75">
        <f aca="true" t="shared" si="2" ref="E183:E257">(D183/C183)*100</f>
        <v>67.20373934561452</v>
      </c>
    </row>
    <row r="184" spans="1:5" ht="94.5">
      <c r="A184" s="23" t="s">
        <v>89</v>
      </c>
      <c r="B184" s="21" t="s">
        <v>245</v>
      </c>
      <c r="C184" s="73">
        <v>8</v>
      </c>
      <c r="D184" s="24">
        <v>8</v>
      </c>
      <c r="E184" s="75">
        <f t="shared" si="2"/>
        <v>100</v>
      </c>
    </row>
    <row r="185" spans="1:5" ht="79.5" customHeight="1">
      <c r="A185" s="25" t="s">
        <v>90</v>
      </c>
      <c r="B185" s="21" t="s">
        <v>245</v>
      </c>
      <c r="C185" s="73">
        <v>3869</v>
      </c>
      <c r="D185" s="22">
        <v>3869</v>
      </c>
      <c r="E185" s="75">
        <f t="shared" si="2"/>
        <v>100</v>
      </c>
    </row>
    <row r="186" spans="1:5" ht="47.25">
      <c r="A186" s="25" t="s">
        <v>436</v>
      </c>
      <c r="B186" s="21" t="s">
        <v>245</v>
      </c>
      <c r="C186" s="73">
        <v>16722</v>
      </c>
      <c r="D186" s="22">
        <v>16723</v>
      </c>
      <c r="E186" s="75">
        <f t="shared" si="2"/>
        <v>100.00598014591556</v>
      </c>
    </row>
    <row r="187" spans="1:5" ht="79.5" customHeight="1" hidden="1">
      <c r="A187" s="25" t="s">
        <v>410</v>
      </c>
      <c r="B187" s="21" t="s">
        <v>88</v>
      </c>
      <c r="C187" s="73">
        <v>0</v>
      </c>
      <c r="D187" s="22">
        <v>0</v>
      </c>
      <c r="E187" s="75" t="e">
        <f t="shared" si="2"/>
        <v>#DIV/0!</v>
      </c>
    </row>
    <row r="188" spans="1:5" ht="99" customHeight="1" hidden="1">
      <c r="A188" s="25" t="s">
        <v>417</v>
      </c>
      <c r="B188" s="21" t="s">
        <v>88</v>
      </c>
      <c r="C188" s="73">
        <v>0</v>
      </c>
      <c r="D188" s="22">
        <v>0</v>
      </c>
      <c r="E188" s="75" t="e">
        <f t="shared" si="2"/>
        <v>#DIV/0!</v>
      </c>
    </row>
    <row r="189" spans="1:5" ht="31.5">
      <c r="A189" s="23" t="s">
        <v>307</v>
      </c>
      <c r="B189" s="21" t="s">
        <v>245</v>
      </c>
      <c r="C189" s="73">
        <v>8620</v>
      </c>
      <c r="D189" s="22">
        <v>8590</v>
      </c>
      <c r="E189" s="75">
        <f>(D189/C189)*100</f>
        <v>99.65197215777262</v>
      </c>
    </row>
    <row r="190" spans="1:5" ht="63">
      <c r="A190" s="23" t="s">
        <v>284</v>
      </c>
      <c r="B190" s="21" t="s">
        <v>245</v>
      </c>
      <c r="C190" s="73">
        <v>48058</v>
      </c>
      <c r="D190" s="22">
        <v>48058</v>
      </c>
      <c r="E190" s="75">
        <f t="shared" si="2"/>
        <v>100</v>
      </c>
    </row>
    <row r="191" spans="1:5" ht="32.25" customHeight="1">
      <c r="A191" s="23" t="s">
        <v>68</v>
      </c>
      <c r="B191" s="21" t="s">
        <v>245</v>
      </c>
      <c r="C191" s="73">
        <v>715</v>
      </c>
      <c r="D191" s="22">
        <v>715</v>
      </c>
      <c r="E191" s="75">
        <f t="shared" si="2"/>
        <v>100</v>
      </c>
    </row>
    <row r="192" spans="1:5" ht="32.25" customHeight="1">
      <c r="A192" s="23" t="s">
        <v>27</v>
      </c>
      <c r="B192" s="21" t="s">
        <v>245</v>
      </c>
      <c r="C192" s="73">
        <v>430</v>
      </c>
      <c r="D192" s="22">
        <v>430</v>
      </c>
      <c r="E192" s="75">
        <f t="shared" si="2"/>
        <v>100</v>
      </c>
    </row>
    <row r="193" spans="1:5" ht="47.25">
      <c r="A193" s="23" t="s">
        <v>410</v>
      </c>
      <c r="B193" s="21" t="s">
        <v>245</v>
      </c>
      <c r="C193" s="73">
        <v>3000</v>
      </c>
      <c r="D193" s="22">
        <v>3000</v>
      </c>
      <c r="E193" s="75">
        <f t="shared" si="2"/>
        <v>100</v>
      </c>
    </row>
    <row r="194" spans="1:5" ht="47.25">
      <c r="A194" s="23" t="s">
        <v>367</v>
      </c>
      <c r="B194" s="21" t="s">
        <v>245</v>
      </c>
      <c r="C194" s="73">
        <v>100000</v>
      </c>
      <c r="D194" s="22">
        <v>40817</v>
      </c>
      <c r="E194" s="75">
        <f t="shared" si="2"/>
        <v>40.817</v>
      </c>
    </row>
    <row r="195" spans="1:5" ht="47.25">
      <c r="A195" s="122" t="s">
        <v>368</v>
      </c>
      <c r="B195" s="21" t="s">
        <v>245</v>
      </c>
      <c r="C195" s="73">
        <v>428</v>
      </c>
      <c r="D195" s="22">
        <v>0</v>
      </c>
      <c r="E195" s="75">
        <f t="shared" si="2"/>
        <v>0</v>
      </c>
    </row>
    <row r="196" spans="1:5" ht="12" customHeight="1">
      <c r="A196" s="23"/>
      <c r="B196" s="21"/>
      <c r="C196" s="73"/>
      <c r="D196" s="22"/>
      <c r="E196" s="75"/>
    </row>
    <row r="197" spans="1:5" ht="31.5">
      <c r="A197" s="26" t="s">
        <v>285</v>
      </c>
      <c r="B197" s="27" t="s">
        <v>246</v>
      </c>
      <c r="C197" s="18">
        <f>SUM(C198,C200,C202,C204,C215,C217,C219,C221,C223,C225)</f>
        <v>1578946</v>
      </c>
      <c r="D197" s="18">
        <f>SUM(D198,D200,D202,D204,D215,D217,D219,D221,D223,D225)</f>
        <v>1578946</v>
      </c>
      <c r="E197" s="79">
        <f t="shared" si="2"/>
        <v>100</v>
      </c>
    </row>
    <row r="198" spans="1:5" ht="31.5">
      <c r="A198" s="11" t="s">
        <v>15</v>
      </c>
      <c r="B198" s="61" t="s">
        <v>247</v>
      </c>
      <c r="C198" s="28">
        <f>C199</f>
        <v>1469</v>
      </c>
      <c r="D198" s="28">
        <f>D199</f>
        <v>1469</v>
      </c>
      <c r="E198" s="75">
        <f t="shared" si="2"/>
        <v>100</v>
      </c>
    </row>
    <row r="199" spans="1:5" ht="32.25" customHeight="1">
      <c r="A199" s="11" t="s">
        <v>16</v>
      </c>
      <c r="B199" s="61" t="s">
        <v>248</v>
      </c>
      <c r="C199" s="28">
        <v>1469</v>
      </c>
      <c r="D199" s="28">
        <v>1469</v>
      </c>
      <c r="E199" s="75">
        <f t="shared" si="2"/>
        <v>100</v>
      </c>
    </row>
    <row r="200" spans="1:5" ht="32.25" customHeight="1">
      <c r="A200" s="50" t="s">
        <v>374</v>
      </c>
      <c r="B200" s="61" t="s">
        <v>249</v>
      </c>
      <c r="C200" s="28">
        <f>SUM(C201)</f>
        <v>33454</v>
      </c>
      <c r="D200" s="28">
        <f>SUM(D201)</f>
        <v>33454</v>
      </c>
      <c r="E200" s="75">
        <f t="shared" si="2"/>
        <v>100</v>
      </c>
    </row>
    <row r="201" spans="1:5" ht="31.5">
      <c r="A201" s="4" t="s">
        <v>286</v>
      </c>
      <c r="B201" s="29" t="s">
        <v>250</v>
      </c>
      <c r="C201" s="32">
        <v>33454</v>
      </c>
      <c r="D201" s="28">
        <v>33454</v>
      </c>
      <c r="E201" s="75">
        <f t="shared" si="2"/>
        <v>100</v>
      </c>
    </row>
    <row r="202" spans="1:5" ht="47.25">
      <c r="A202" s="3" t="s">
        <v>375</v>
      </c>
      <c r="B202" s="29" t="s">
        <v>251</v>
      </c>
      <c r="C202" s="28">
        <f>SUM(C203)</f>
        <v>374240</v>
      </c>
      <c r="D202" s="28">
        <f>SUM(D203)</f>
        <v>374240</v>
      </c>
      <c r="E202" s="75">
        <f t="shared" si="2"/>
        <v>100</v>
      </c>
    </row>
    <row r="203" spans="1:5" ht="47.25">
      <c r="A203" s="3" t="s">
        <v>287</v>
      </c>
      <c r="B203" s="29" t="s">
        <v>252</v>
      </c>
      <c r="C203" s="32">
        <v>374240</v>
      </c>
      <c r="D203" s="30">
        <v>374240</v>
      </c>
      <c r="E203" s="75">
        <f t="shared" si="2"/>
        <v>100</v>
      </c>
    </row>
    <row r="204" spans="1:5" ht="31.5">
      <c r="A204" s="45" t="s">
        <v>376</v>
      </c>
      <c r="B204" s="46" t="s">
        <v>253</v>
      </c>
      <c r="C204" s="30">
        <f>SUM(C205)</f>
        <v>62261</v>
      </c>
      <c r="D204" s="30">
        <f>SUM(D205)</f>
        <v>62261</v>
      </c>
      <c r="E204" s="75">
        <f t="shared" si="2"/>
        <v>100</v>
      </c>
    </row>
    <row r="205" spans="1:5" ht="31.5">
      <c r="A205" s="3" t="s">
        <v>288</v>
      </c>
      <c r="B205" s="31" t="s">
        <v>254</v>
      </c>
      <c r="C205" s="30">
        <f>SUM(C206:C214)</f>
        <v>62261</v>
      </c>
      <c r="D205" s="30">
        <f>SUM(D206:D214)</f>
        <v>62261</v>
      </c>
      <c r="E205" s="75">
        <f t="shared" si="2"/>
        <v>100</v>
      </c>
    </row>
    <row r="206" spans="1:5" ht="31.5">
      <c r="A206" s="23" t="s">
        <v>289</v>
      </c>
      <c r="B206" s="31" t="s">
        <v>254</v>
      </c>
      <c r="C206" s="32">
        <v>941</v>
      </c>
      <c r="D206" s="30">
        <v>941</v>
      </c>
      <c r="E206" s="75">
        <f t="shared" si="2"/>
        <v>100</v>
      </c>
    </row>
    <row r="207" spans="1:5" ht="47.25">
      <c r="A207" s="23" t="s">
        <v>290</v>
      </c>
      <c r="B207" s="31" t="s">
        <v>254</v>
      </c>
      <c r="C207" s="32">
        <v>7053</v>
      </c>
      <c r="D207" s="30">
        <v>7053</v>
      </c>
      <c r="E207" s="75">
        <f t="shared" si="2"/>
        <v>100</v>
      </c>
    </row>
    <row r="208" spans="1:5" ht="32.25" customHeight="1">
      <c r="A208" s="23" t="s">
        <v>0</v>
      </c>
      <c r="B208" s="31" t="s">
        <v>254</v>
      </c>
      <c r="C208" s="32">
        <v>4362</v>
      </c>
      <c r="D208" s="30">
        <v>4362</v>
      </c>
      <c r="E208" s="75">
        <f t="shared" si="2"/>
        <v>100</v>
      </c>
    </row>
    <row r="209" spans="1:5" ht="66" customHeight="1">
      <c r="A209" s="23" t="s">
        <v>1</v>
      </c>
      <c r="B209" s="31" t="s">
        <v>254</v>
      </c>
      <c r="C209" s="32">
        <v>15</v>
      </c>
      <c r="D209" s="30">
        <v>15</v>
      </c>
      <c r="E209" s="75">
        <f t="shared" si="2"/>
        <v>100</v>
      </c>
    </row>
    <row r="210" spans="1:5" ht="47.25">
      <c r="A210" s="23" t="s">
        <v>291</v>
      </c>
      <c r="B210" s="31" t="s">
        <v>254</v>
      </c>
      <c r="C210" s="32">
        <v>10345</v>
      </c>
      <c r="D210" s="30">
        <v>10345</v>
      </c>
      <c r="E210" s="75">
        <f t="shared" si="2"/>
        <v>100</v>
      </c>
    </row>
    <row r="211" spans="1:5" ht="47.25">
      <c r="A211" s="23" t="s">
        <v>292</v>
      </c>
      <c r="B211" s="31" t="s">
        <v>254</v>
      </c>
      <c r="C211" s="32">
        <v>20689</v>
      </c>
      <c r="D211" s="30">
        <v>20689</v>
      </c>
      <c r="E211" s="75">
        <f t="shared" si="2"/>
        <v>100</v>
      </c>
    </row>
    <row r="212" spans="1:5" ht="79.5" customHeight="1">
      <c r="A212" s="23" t="s">
        <v>293</v>
      </c>
      <c r="B212" s="31" t="s">
        <v>254</v>
      </c>
      <c r="C212" s="32">
        <v>17364</v>
      </c>
      <c r="D212" s="30">
        <v>17364</v>
      </c>
      <c r="E212" s="75">
        <f t="shared" si="2"/>
        <v>100</v>
      </c>
    </row>
    <row r="213" spans="1:5" ht="63">
      <c r="A213" s="36" t="s">
        <v>308</v>
      </c>
      <c r="B213" s="31" t="s">
        <v>254</v>
      </c>
      <c r="C213" s="32">
        <v>1292</v>
      </c>
      <c r="D213" s="30">
        <v>1292</v>
      </c>
      <c r="E213" s="75">
        <f>(D213/C213)*100</f>
        <v>100</v>
      </c>
    </row>
    <row r="214" spans="1:5" ht="31.5">
      <c r="A214" s="36" t="s">
        <v>54</v>
      </c>
      <c r="B214" s="31" t="s">
        <v>254</v>
      </c>
      <c r="C214" s="32">
        <v>200</v>
      </c>
      <c r="D214" s="30">
        <v>200</v>
      </c>
      <c r="E214" s="75">
        <f>(D214/C214)*100</f>
        <v>100</v>
      </c>
    </row>
    <row r="215" spans="1:5" ht="66" customHeight="1">
      <c r="A215" s="45" t="s">
        <v>377</v>
      </c>
      <c r="B215" s="46" t="s">
        <v>255</v>
      </c>
      <c r="C215" s="30">
        <f>SUM(C216)</f>
        <v>12070</v>
      </c>
      <c r="D215" s="30">
        <f>SUM(D216)</f>
        <v>12070</v>
      </c>
      <c r="E215" s="75">
        <f t="shared" si="2"/>
        <v>100</v>
      </c>
    </row>
    <row r="216" spans="1:5" ht="66" customHeight="1">
      <c r="A216" s="3" t="s">
        <v>294</v>
      </c>
      <c r="B216" s="31" t="s">
        <v>256</v>
      </c>
      <c r="C216" s="32">
        <v>12070</v>
      </c>
      <c r="D216" s="30">
        <v>12070</v>
      </c>
      <c r="E216" s="75">
        <f t="shared" si="2"/>
        <v>100</v>
      </c>
    </row>
    <row r="217" spans="1:5" ht="78.75">
      <c r="A217" s="45" t="s">
        <v>378</v>
      </c>
      <c r="B217" s="46" t="s">
        <v>257</v>
      </c>
      <c r="C217" s="30">
        <f>SUM(C218)</f>
        <v>46646</v>
      </c>
      <c r="D217" s="30">
        <f>SUM(D218)</f>
        <v>46646</v>
      </c>
      <c r="E217" s="75">
        <f t="shared" si="2"/>
        <v>100</v>
      </c>
    </row>
    <row r="218" spans="1:5" ht="66" customHeight="1">
      <c r="A218" s="4" t="s">
        <v>295</v>
      </c>
      <c r="B218" s="31" t="s">
        <v>258</v>
      </c>
      <c r="C218" s="32">
        <v>46646</v>
      </c>
      <c r="D218" s="30">
        <v>46646</v>
      </c>
      <c r="E218" s="75">
        <f t="shared" si="2"/>
        <v>100</v>
      </c>
    </row>
    <row r="219" spans="1:5" ht="66" customHeight="1" hidden="1">
      <c r="A219" s="45" t="s">
        <v>381</v>
      </c>
      <c r="B219" s="46" t="s">
        <v>382</v>
      </c>
      <c r="C219" s="30">
        <f>SUM(C220)</f>
        <v>0</v>
      </c>
      <c r="D219" s="30">
        <f>SUM(D220)</f>
        <v>0</v>
      </c>
      <c r="E219" s="75" t="e">
        <f t="shared" si="2"/>
        <v>#DIV/0!</v>
      </c>
    </row>
    <row r="220" spans="1:5" ht="66" customHeight="1" hidden="1">
      <c r="A220" s="6" t="s">
        <v>296</v>
      </c>
      <c r="B220" s="31" t="s">
        <v>297</v>
      </c>
      <c r="C220" s="32">
        <v>0</v>
      </c>
      <c r="D220" s="30">
        <v>0</v>
      </c>
      <c r="E220" s="75" t="e">
        <f t="shared" si="2"/>
        <v>#DIV/0!</v>
      </c>
    </row>
    <row r="221" spans="1:5" ht="63">
      <c r="A221" s="45" t="s">
        <v>379</v>
      </c>
      <c r="B221" s="46" t="s">
        <v>259</v>
      </c>
      <c r="C221" s="30">
        <f>SUM(C222)</f>
        <v>41339</v>
      </c>
      <c r="D221" s="30">
        <f>SUM(D222)</f>
        <v>41339</v>
      </c>
      <c r="E221" s="75">
        <f t="shared" si="2"/>
        <v>100</v>
      </c>
    </row>
    <row r="222" spans="1:5" ht="63">
      <c r="A222" s="6" t="s">
        <v>298</v>
      </c>
      <c r="B222" s="31" t="s">
        <v>260</v>
      </c>
      <c r="C222" s="32">
        <v>41339</v>
      </c>
      <c r="D222" s="30">
        <v>41339</v>
      </c>
      <c r="E222" s="75">
        <f t="shared" si="2"/>
        <v>100</v>
      </c>
    </row>
    <row r="223" spans="1:5" ht="31.5">
      <c r="A223" s="6" t="s">
        <v>69</v>
      </c>
      <c r="B223" s="31" t="s">
        <v>261</v>
      </c>
      <c r="C223" s="32">
        <f>C224</f>
        <v>18193</v>
      </c>
      <c r="D223" s="30">
        <f>D224</f>
        <v>18193</v>
      </c>
      <c r="E223" s="75">
        <f t="shared" si="2"/>
        <v>100</v>
      </c>
    </row>
    <row r="224" spans="1:5" ht="31.5">
      <c r="A224" s="6" t="s">
        <v>70</v>
      </c>
      <c r="B224" s="31" t="s">
        <v>262</v>
      </c>
      <c r="C224" s="32">
        <v>18193</v>
      </c>
      <c r="D224" s="30">
        <v>18193</v>
      </c>
      <c r="E224" s="75">
        <f t="shared" si="2"/>
        <v>100</v>
      </c>
    </row>
    <row r="225" spans="1:5" ht="15.75">
      <c r="A225" s="55" t="s">
        <v>380</v>
      </c>
      <c r="B225" s="62" t="s">
        <v>263</v>
      </c>
      <c r="C225" s="30">
        <f>SUM(C226)</f>
        <v>989274</v>
      </c>
      <c r="D225" s="30">
        <f>SUM(D226)</f>
        <v>989274</v>
      </c>
      <c r="E225" s="75">
        <f t="shared" si="2"/>
        <v>100</v>
      </c>
    </row>
    <row r="226" spans="1:5" ht="15.75">
      <c r="A226" s="3" t="s">
        <v>299</v>
      </c>
      <c r="B226" s="31" t="s">
        <v>264</v>
      </c>
      <c r="C226" s="30">
        <f>C227</f>
        <v>989274</v>
      </c>
      <c r="D226" s="30">
        <f>D227</f>
        <v>989274</v>
      </c>
      <c r="E226" s="75">
        <f t="shared" si="2"/>
        <v>100</v>
      </c>
    </row>
    <row r="227" spans="1:5" ht="31.5">
      <c r="A227" s="23" t="s">
        <v>363</v>
      </c>
      <c r="B227" s="31" t="s">
        <v>264</v>
      </c>
      <c r="C227" s="32">
        <v>989274</v>
      </c>
      <c r="D227" s="32">
        <v>989274</v>
      </c>
      <c r="E227" s="75">
        <f t="shared" si="2"/>
        <v>100</v>
      </c>
    </row>
    <row r="228" spans="1:5" ht="12" customHeight="1">
      <c r="A228" s="23"/>
      <c r="B228" s="31"/>
      <c r="C228" s="32"/>
      <c r="D228" s="30"/>
      <c r="E228" s="75"/>
    </row>
    <row r="229" spans="1:5" ht="15.75">
      <c r="A229" s="26" t="s">
        <v>300</v>
      </c>
      <c r="B229" s="17" t="s">
        <v>265</v>
      </c>
      <c r="C229" s="18">
        <f>SUM(C230,C232,C234,C237)</f>
        <v>272460</v>
      </c>
      <c r="D229" s="18">
        <f>SUM(D230,D232,D234,D237)</f>
        <v>243796</v>
      </c>
      <c r="E229" s="79">
        <f t="shared" si="2"/>
        <v>89.4795566321662</v>
      </c>
    </row>
    <row r="230" spans="1:5" ht="78.75">
      <c r="A230" s="45" t="s">
        <v>383</v>
      </c>
      <c r="B230" s="46" t="s">
        <v>266</v>
      </c>
      <c r="C230" s="28">
        <f>SUM(C231)</f>
        <v>17050</v>
      </c>
      <c r="D230" s="28">
        <f>SUM(D231)</f>
        <v>17050</v>
      </c>
      <c r="E230" s="75">
        <f t="shared" si="2"/>
        <v>100</v>
      </c>
    </row>
    <row r="231" spans="1:5" ht="79.5" customHeight="1">
      <c r="A231" s="3" t="s">
        <v>301</v>
      </c>
      <c r="B231" s="31" t="s">
        <v>267</v>
      </c>
      <c r="C231" s="30">
        <v>17050</v>
      </c>
      <c r="D231" s="30">
        <v>17050</v>
      </c>
      <c r="E231" s="75">
        <f t="shared" si="2"/>
        <v>100</v>
      </c>
    </row>
    <row r="232" spans="1:5" ht="63">
      <c r="A232" s="3" t="s">
        <v>394</v>
      </c>
      <c r="B232" s="31" t="s">
        <v>268</v>
      </c>
      <c r="C232" s="30">
        <f>SUM(C233)</f>
        <v>89</v>
      </c>
      <c r="D232" s="30">
        <f>SUM(D233)</f>
        <v>89</v>
      </c>
      <c r="E232" s="75">
        <f t="shared" si="2"/>
        <v>100</v>
      </c>
    </row>
    <row r="233" spans="1:5" ht="47.25">
      <c r="A233" s="3" t="s">
        <v>309</v>
      </c>
      <c r="B233" s="31" t="s">
        <v>269</v>
      </c>
      <c r="C233" s="32">
        <v>89</v>
      </c>
      <c r="D233" s="30">
        <v>89</v>
      </c>
      <c r="E233" s="75">
        <f t="shared" si="2"/>
        <v>100</v>
      </c>
    </row>
    <row r="234" spans="1:5" ht="31.5">
      <c r="A234" s="3" t="s">
        <v>28</v>
      </c>
      <c r="B234" s="31" t="s">
        <v>270</v>
      </c>
      <c r="C234" s="32">
        <f>C235</f>
        <v>75224</v>
      </c>
      <c r="D234" s="30">
        <f>D235</f>
        <v>46560</v>
      </c>
      <c r="E234" s="75">
        <f t="shared" si="2"/>
        <v>61.89513984898437</v>
      </c>
    </row>
    <row r="235" spans="1:5" ht="63">
      <c r="A235" s="3" t="s">
        <v>29</v>
      </c>
      <c r="B235" s="31" t="s">
        <v>271</v>
      </c>
      <c r="C235" s="32">
        <f>C236</f>
        <v>75224</v>
      </c>
      <c r="D235" s="30">
        <f>D236</f>
        <v>46560</v>
      </c>
      <c r="E235" s="75">
        <f t="shared" si="2"/>
        <v>61.89513984898437</v>
      </c>
    </row>
    <row r="236" spans="1:5" ht="78.75">
      <c r="A236" s="3" t="s">
        <v>30</v>
      </c>
      <c r="B236" s="31" t="s">
        <v>272</v>
      </c>
      <c r="C236" s="32">
        <v>75224</v>
      </c>
      <c r="D236" s="30">
        <v>46560</v>
      </c>
      <c r="E236" s="75">
        <f t="shared" si="2"/>
        <v>61.89513984898437</v>
      </c>
    </row>
    <row r="237" spans="1:5" ht="15.75">
      <c r="A237" s="48" t="s">
        <v>384</v>
      </c>
      <c r="B237" s="60" t="s">
        <v>273</v>
      </c>
      <c r="C237" s="30">
        <f>SUM(C238)</f>
        <v>180097</v>
      </c>
      <c r="D237" s="30">
        <f>SUM(D238)</f>
        <v>180097</v>
      </c>
      <c r="E237" s="75">
        <f t="shared" si="2"/>
        <v>100</v>
      </c>
    </row>
    <row r="238" spans="1:5" ht="31.5">
      <c r="A238" s="4" t="s">
        <v>302</v>
      </c>
      <c r="B238" s="21" t="s">
        <v>274</v>
      </c>
      <c r="C238" s="22">
        <f>C239+C240+C241+C242</f>
        <v>180097</v>
      </c>
      <c r="D238" s="22">
        <f>D239+D240+D241+D242</f>
        <v>180097</v>
      </c>
      <c r="E238" s="75">
        <f t="shared" si="2"/>
        <v>100</v>
      </c>
    </row>
    <row r="239" spans="1:5" ht="63">
      <c r="A239" s="23" t="s">
        <v>311</v>
      </c>
      <c r="B239" s="21" t="s">
        <v>274</v>
      </c>
      <c r="C239" s="73">
        <v>38654</v>
      </c>
      <c r="D239" s="33">
        <v>38654</v>
      </c>
      <c r="E239" s="75">
        <f t="shared" si="2"/>
        <v>100</v>
      </c>
    </row>
    <row r="240" spans="1:5" ht="96" customHeight="1" hidden="1">
      <c r="A240" s="23" t="s">
        <v>304</v>
      </c>
      <c r="B240" s="21" t="s">
        <v>303</v>
      </c>
      <c r="C240" s="73">
        <v>0</v>
      </c>
      <c r="D240" s="33">
        <v>0</v>
      </c>
      <c r="E240" s="75" t="e">
        <f t="shared" si="2"/>
        <v>#DIV/0!</v>
      </c>
    </row>
    <row r="241" spans="1:5" ht="31.5">
      <c r="A241" s="23" t="s">
        <v>44</v>
      </c>
      <c r="B241" s="21" t="s">
        <v>274</v>
      </c>
      <c r="C241" s="73">
        <v>132310</v>
      </c>
      <c r="D241" s="33">
        <v>132310</v>
      </c>
      <c r="E241" s="75">
        <f t="shared" si="2"/>
        <v>100</v>
      </c>
    </row>
    <row r="242" spans="1:5" ht="47.25">
      <c r="A242" s="23" t="s">
        <v>45</v>
      </c>
      <c r="B242" s="21" t="s">
        <v>274</v>
      </c>
      <c r="C242" s="73">
        <v>9133</v>
      </c>
      <c r="D242" s="33">
        <v>9133</v>
      </c>
      <c r="E242" s="75">
        <f t="shared" si="2"/>
        <v>100</v>
      </c>
    </row>
    <row r="243" spans="1:5" ht="12" customHeight="1">
      <c r="A243" s="23"/>
      <c r="B243" s="21"/>
      <c r="C243" s="73"/>
      <c r="D243" s="33"/>
      <c r="E243" s="75"/>
    </row>
    <row r="244" spans="1:5" ht="31.5">
      <c r="A244" s="56" t="s">
        <v>406</v>
      </c>
      <c r="B244" s="17" t="s">
        <v>275</v>
      </c>
      <c r="C244" s="58">
        <f>SUM(C245)</f>
        <v>2157</v>
      </c>
      <c r="D244" s="58">
        <f>SUM(D245)</f>
        <v>2157</v>
      </c>
      <c r="E244" s="79">
        <f t="shared" si="2"/>
        <v>100</v>
      </c>
    </row>
    <row r="245" spans="1:5" ht="31.5">
      <c r="A245" s="11" t="s">
        <v>389</v>
      </c>
      <c r="B245" s="37" t="s">
        <v>276</v>
      </c>
      <c r="C245" s="59">
        <f>SUM(C246)</f>
        <v>2157</v>
      </c>
      <c r="D245" s="59">
        <f>SUM(D246)</f>
        <v>2157</v>
      </c>
      <c r="E245" s="75">
        <f t="shared" si="2"/>
        <v>100</v>
      </c>
    </row>
    <row r="246" spans="1:5" ht="31.5">
      <c r="A246" s="11" t="s">
        <v>310</v>
      </c>
      <c r="B246" s="37" t="s">
        <v>277</v>
      </c>
      <c r="C246" s="59">
        <f>C247</f>
        <v>2157</v>
      </c>
      <c r="D246" s="59">
        <f>D247</f>
        <v>2157</v>
      </c>
      <c r="E246" s="75">
        <f t="shared" si="2"/>
        <v>100</v>
      </c>
    </row>
    <row r="247" spans="1:5" ht="63">
      <c r="A247" s="36" t="s">
        <v>312</v>
      </c>
      <c r="B247" s="37" t="s">
        <v>277</v>
      </c>
      <c r="C247" s="71">
        <v>2157</v>
      </c>
      <c r="D247" s="59">
        <v>2157</v>
      </c>
      <c r="E247" s="75">
        <f t="shared" si="2"/>
        <v>100</v>
      </c>
    </row>
    <row r="248" spans="1:5" ht="12" customHeight="1">
      <c r="A248" s="87"/>
      <c r="B248" s="37"/>
      <c r="C248" s="71"/>
      <c r="D248" s="59"/>
      <c r="E248" s="75"/>
    </row>
    <row r="249" spans="1:5" ht="15.75">
      <c r="A249" s="89" t="s">
        <v>415</v>
      </c>
      <c r="B249" s="52" t="s">
        <v>278</v>
      </c>
      <c r="C249" s="90">
        <f>C250</f>
        <v>769</v>
      </c>
      <c r="D249" s="58">
        <f>D250</f>
        <v>829</v>
      </c>
      <c r="E249" s="79">
        <f t="shared" si="2"/>
        <v>107.80234070221067</v>
      </c>
    </row>
    <row r="250" spans="1:5" ht="16.5" customHeight="1">
      <c r="A250" s="88" t="s">
        <v>416</v>
      </c>
      <c r="B250" s="37" t="s">
        <v>279</v>
      </c>
      <c r="C250" s="71">
        <v>769</v>
      </c>
      <c r="D250" s="59">
        <v>829</v>
      </c>
      <c r="E250" s="75">
        <f t="shared" si="2"/>
        <v>107.80234070221067</v>
      </c>
    </row>
    <row r="251" spans="1:5" ht="63">
      <c r="A251" s="87" t="s">
        <v>357</v>
      </c>
      <c r="B251" s="37" t="s">
        <v>279</v>
      </c>
      <c r="C251" s="71"/>
      <c r="D251" s="59">
        <v>677</v>
      </c>
      <c r="E251" s="74"/>
    </row>
    <row r="252" spans="1:5" ht="31.5">
      <c r="A252" s="87" t="s">
        <v>358</v>
      </c>
      <c r="B252" s="37" t="s">
        <v>279</v>
      </c>
      <c r="C252" s="71"/>
      <c r="D252" s="59">
        <v>152</v>
      </c>
      <c r="E252" s="74"/>
    </row>
    <row r="253" spans="1:5" ht="12" customHeight="1">
      <c r="A253" s="34"/>
      <c r="B253" s="125"/>
      <c r="C253" s="91"/>
      <c r="D253" s="35"/>
      <c r="E253" s="74"/>
    </row>
    <row r="254" spans="1:5" ht="32.25" customHeight="1">
      <c r="A254" s="15" t="s">
        <v>84</v>
      </c>
      <c r="B254" s="52" t="s">
        <v>280</v>
      </c>
      <c r="C254" s="38">
        <f>SUM(C255)</f>
        <v>-19355</v>
      </c>
      <c r="D254" s="38">
        <f>SUM(D255)</f>
        <v>-19355</v>
      </c>
      <c r="E254" s="79">
        <f>(D254/C254)*100</f>
        <v>100</v>
      </c>
    </row>
    <row r="255" spans="1:5" ht="47.25">
      <c r="A255" s="4" t="s">
        <v>313</v>
      </c>
      <c r="B255" s="31" t="s">
        <v>281</v>
      </c>
      <c r="C255" s="68">
        <v>-19355</v>
      </c>
      <c r="D255" s="39">
        <v>-19355</v>
      </c>
      <c r="E255" s="75">
        <f>(D255/C255)*100</f>
        <v>100</v>
      </c>
    </row>
    <row r="256" spans="1:5" ht="12" customHeight="1">
      <c r="A256" s="105"/>
      <c r="B256" s="106"/>
      <c r="C256" s="107"/>
      <c r="D256" s="108"/>
      <c r="E256" s="109"/>
    </row>
    <row r="257" spans="1:5" ht="16.5" customHeight="1">
      <c r="A257" s="110" t="s">
        <v>305</v>
      </c>
      <c r="B257" s="126"/>
      <c r="C257" s="111">
        <f>SUM(C12,C157)</f>
        <v>7496028</v>
      </c>
      <c r="D257" s="111">
        <f>SUM(D12,D157)</f>
        <v>7375822</v>
      </c>
      <c r="E257" s="112">
        <f t="shared" si="2"/>
        <v>98.39640406892823</v>
      </c>
    </row>
    <row r="258" spans="1:4" ht="49.5" customHeight="1">
      <c r="A258" s="127" t="s">
        <v>316</v>
      </c>
      <c r="B258" s="127"/>
      <c r="C258" s="127"/>
      <c r="D258" s="127"/>
    </row>
  </sheetData>
  <sheetProtection/>
  <mergeCells count="7">
    <mergeCell ref="A258:D258"/>
    <mergeCell ref="A7:E7"/>
    <mergeCell ref="A8:E8"/>
    <mergeCell ref="B1:E1"/>
    <mergeCell ref="B3:E3"/>
    <mergeCell ref="B4:E4"/>
    <mergeCell ref="B5:E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GulakNV</cp:lastModifiedBy>
  <cp:lastPrinted>2012-05-24T08:22:08Z</cp:lastPrinted>
  <dcterms:created xsi:type="dcterms:W3CDTF">2001-10-29T11:15:23Z</dcterms:created>
  <dcterms:modified xsi:type="dcterms:W3CDTF">2012-05-24T08:22:30Z</dcterms:modified>
  <cp:category/>
  <cp:version/>
  <cp:contentType/>
  <cp:contentStatus/>
</cp:coreProperties>
</file>