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Соломбала" sheetId="1" r:id="rId1"/>
  </sheets>
  <externalReferences>
    <externalReference r:id="rId4"/>
  </externalReferences>
  <definedNames>
    <definedName name="Excel_BuiltIn_Print_Area_3" localSheetId="0">#REF!</definedName>
    <definedName name="Excel_BuiltIn_Print_Area_3">"$#ССЫЛ!.$A$1:$AJ$35"</definedName>
    <definedName name="_xlnm.Print_Area" localSheetId="0">'Соломбала'!$A$1:$L$48</definedName>
  </definedNames>
  <calcPr fullCalcOnLoad="1"/>
</workbook>
</file>

<file path=xl/sharedStrings.xml><?xml version="1.0" encoding="utf-8"?>
<sst xmlns="http://schemas.openxmlformats.org/spreadsheetml/2006/main" count="74" uniqueCount="62">
  <si>
    <t>%</t>
  </si>
  <si>
    <t>I. Содержание помещений общего пользования</t>
  </si>
  <si>
    <t>раз(а) в неделю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</si>
  <si>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</si>
  <si>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</si>
  <si>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</si>
  <si>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</si>
  <si>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7. Уборка мусора на контейнерных площадках (помойных ям)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</si>
  <si>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</si>
  <si>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</si>
  <si>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</si>
  <si>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</si>
  <si>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</si>
  <si>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</si>
  <si>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</si>
  <si>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</si>
  <si>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Лот № 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</si>
  <si>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</si>
  <si>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</si>
  <si>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</si>
  <si>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</si>
  <si>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Стоимость работ (размер платы) в руб. по многоквартирным домам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</si>
  <si>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</si>
  <si>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</si>
  <si>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</si>
  <si>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</si>
  <si>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20. Дезинсекция</t>
  </si>
  <si>
    <t>21. Проверка и обслуживание коллективных приборов учета электроэнергии</t>
  </si>
  <si>
    <t>22. Проверка и обслуживание коллективных приборов учета воды</t>
  </si>
  <si>
    <t>23.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</si>
  <si>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</si>
  <si>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</si>
  <si>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</si>
  <si>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</si>
  <si>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</si>
  <si>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</si>
  <si>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</si>
  <si>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</si>
  <si>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Приложение № 2</t>
  </si>
  <si>
    <t>ул. Полярная, 9</t>
  </si>
  <si>
    <t>ул. Мещерского, 28</t>
  </si>
  <si>
    <t>деревянные  жилые дома без центрального отопления</t>
  </si>
  <si>
    <t>Жилой район Соломбальский территориальный округ</t>
  </si>
  <si>
    <t>Наименование работ и услуг</t>
  </si>
  <si>
    <t>Периодичность выполнения работ и оказания услуг</t>
  </si>
  <si>
    <t>на 1 кв.м. общей площади  (рублей в месяц)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</si>
  <si>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</si>
  <si>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</si>
  <si>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</si>
  <si>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</si>
  <si>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</si>
  <si>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</si>
  <si>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</si>
  <si>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ремонт входных дверей перенесен из п.16 сюда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</si>
  <si>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</si>
  <si>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 xml:space="preserve">10. Проверка и при необходимости очистка кровли от скопления снега и наледи, сосулек
</t>
  </si>
  <si>
    <t>Проверка исправности, работоспособности систем центрального отопления, горячего и холодного водоснабжения,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</si>
  <si>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</si>
  <si>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</si>
  <si>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</si>
  <si>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 о проведении  открытого конкурса</t>
  </si>
  <si>
    <t>к Извещению и документации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</si>
</sst>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A1">
      <pane xSplit="6" ySplit="9" topLeftCell="G29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H16" sqref="H16:H40"/>
    </sheetView>
  </sheetViews>
  <sheetFormatPr defaultColWidth="9.00390625" defaultRowHeight="12.75"/>
  <cols>
    <col min="1" max="5" width="9.125" style="1" customWidth="1"/>
    <col min="6" max="6" width="26.875" style="1" customWidth="1"/>
    <col min="7" max="7" width="21.00390625" style="1" customWidth="1"/>
    <col min="8" max="8" width="0.2421875" style="1" customWidth="1"/>
    <col min="9" max="9" width="9.625" style="1" customWidth="1"/>
    <col min="10" max="10" width="13.125" style="22" customWidth="1"/>
    <col min="11" max="11" width="14.625" style="22" customWidth="1"/>
    <col min="12" max="12" width="29.75390625" style="1" customWidth="1"/>
    <col min="13" max="13" width="9.125" style="1" customWidth="1"/>
    <col min="14" max="14" width="85.00390625" style="1" customWidth="1"/>
    <col min="15" max="77" width="9.125" style="1" customWidth="1"/>
  </cols>
  <sheetData>
    <row r="1" spans="1:13" ht="16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K1" s="38" t="s">
        <v>38</v>
      </c>
      <c r="L1" s="38"/>
      <c r="M1" s="38"/>
    </row>
    <row r="2" spans="1:13" ht="16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K2" s="39" t="s">
        <v>61</v>
      </c>
      <c r="L2" s="39"/>
      <c r="M2" s="39"/>
    </row>
    <row r="3" spans="1:13" ht="16.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K3" s="39" t="s">
        <v>60</v>
      </c>
      <c r="L3" s="39"/>
      <c r="M3" s="39"/>
    </row>
    <row r="4" spans="1:9" ht="16.5" customHeight="1">
      <c r="A4" s="32" t="s">
        <v>20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2"/>
      <c r="B5" s="2"/>
      <c r="C5" s="2"/>
      <c r="D5" s="2"/>
      <c r="E5" s="2"/>
      <c r="F5" s="2"/>
      <c r="G5" s="2"/>
      <c r="H5" s="2"/>
      <c r="I5" s="2"/>
    </row>
    <row r="6" spans="1:2" ht="12.75">
      <c r="A6" s="3" t="s">
        <v>16</v>
      </c>
      <c r="B6" s="3" t="s">
        <v>42</v>
      </c>
    </row>
    <row r="7" spans="1:11" ht="18" customHeight="1">
      <c r="A7" s="33" t="s">
        <v>43</v>
      </c>
      <c r="B7" s="33"/>
      <c r="C7" s="33"/>
      <c r="D7" s="33"/>
      <c r="E7" s="33"/>
      <c r="F7" s="33"/>
      <c r="G7" s="34" t="s">
        <v>21</v>
      </c>
      <c r="H7" s="35"/>
      <c r="I7" s="35"/>
      <c r="J7" s="35"/>
      <c r="K7" s="35"/>
    </row>
    <row r="8" spans="1:11" ht="35.25" customHeight="1">
      <c r="A8" s="33"/>
      <c r="B8" s="33"/>
      <c r="C8" s="33"/>
      <c r="D8" s="33"/>
      <c r="E8" s="33"/>
      <c r="F8" s="33"/>
      <c r="G8" s="36" t="s">
        <v>41</v>
      </c>
      <c r="H8" s="37"/>
      <c r="I8" s="37"/>
      <c r="J8" s="37"/>
      <c r="K8" s="37"/>
    </row>
    <row r="9" spans="1:11" s="6" customFormat="1" ht="56.25">
      <c r="A9" s="33"/>
      <c r="B9" s="33"/>
      <c r="C9" s="33"/>
      <c r="D9" s="33"/>
      <c r="E9" s="33"/>
      <c r="F9" s="33"/>
      <c r="G9" s="4" t="s">
        <v>44</v>
      </c>
      <c r="H9" s="5" t="s">
        <v>0</v>
      </c>
      <c r="I9" s="5" t="s">
        <v>45</v>
      </c>
      <c r="J9" s="23" t="s">
        <v>39</v>
      </c>
      <c r="K9" s="23" t="s">
        <v>40</v>
      </c>
    </row>
    <row r="10" spans="1:11" ht="12.75">
      <c r="A10" s="31" t="s">
        <v>1</v>
      </c>
      <c r="B10" s="31"/>
      <c r="C10" s="31"/>
      <c r="D10" s="31"/>
      <c r="E10" s="31"/>
      <c r="F10" s="31"/>
      <c r="G10" s="8"/>
      <c r="H10" s="9">
        <f>SUM(H11:H14)</f>
        <v>0</v>
      </c>
      <c r="I10" s="9">
        <f>SUM(I11:I14)</f>
        <v>0</v>
      </c>
      <c r="J10" s="24">
        <f>SUM(J11:J14)</f>
        <v>0</v>
      </c>
      <c r="K10" s="24">
        <f>SUM(K11:K14)</f>
        <v>0</v>
      </c>
    </row>
    <row r="11" spans="1:11" ht="12.75">
      <c r="A11" s="40" t="s">
        <v>46</v>
      </c>
      <c r="B11" s="40"/>
      <c r="C11" s="40"/>
      <c r="D11" s="40"/>
      <c r="E11" s="40"/>
      <c r="F11" s="40"/>
      <c r="G11" s="10" t="s">
        <v>2</v>
      </c>
      <c r="H11" s="11">
        <v>0</v>
      </c>
      <c r="I11" s="11">
        <v>0</v>
      </c>
      <c r="J11" s="25">
        <f>$H$40*$H$11/100*12*J39</f>
        <v>0</v>
      </c>
      <c r="K11" s="25">
        <f>$H$40*$H$11/100*12*K39</f>
        <v>0</v>
      </c>
    </row>
    <row r="12" spans="1:11" ht="12.75">
      <c r="A12" s="40" t="s">
        <v>47</v>
      </c>
      <c r="B12" s="40"/>
      <c r="C12" s="40"/>
      <c r="D12" s="40"/>
      <c r="E12" s="40"/>
      <c r="F12" s="40"/>
      <c r="G12" s="10" t="s">
        <v>2</v>
      </c>
      <c r="H12" s="11">
        <v>0</v>
      </c>
      <c r="I12" s="11">
        <v>0</v>
      </c>
      <c r="J12" s="25">
        <v>0</v>
      </c>
      <c r="K12" s="25">
        <v>0</v>
      </c>
    </row>
    <row r="13" spans="1:11" ht="12.75">
      <c r="A13" s="40" t="s">
        <v>3</v>
      </c>
      <c r="B13" s="40"/>
      <c r="C13" s="40"/>
      <c r="D13" s="40"/>
      <c r="E13" s="40"/>
      <c r="F13" s="40"/>
      <c r="G13" s="10" t="s">
        <v>2</v>
      </c>
      <c r="H13" s="11">
        <v>0</v>
      </c>
      <c r="I13" s="11">
        <v>0</v>
      </c>
      <c r="J13" s="25">
        <v>0</v>
      </c>
      <c r="K13" s="25">
        <v>0</v>
      </c>
    </row>
    <row r="14" spans="1:11" ht="12.75">
      <c r="A14" s="40" t="s">
        <v>4</v>
      </c>
      <c r="B14" s="40"/>
      <c r="C14" s="40"/>
      <c r="D14" s="40"/>
      <c r="E14" s="40"/>
      <c r="F14" s="40"/>
      <c r="G14" s="10" t="s">
        <v>5</v>
      </c>
      <c r="H14" s="11">
        <v>0</v>
      </c>
      <c r="I14" s="11">
        <v>0</v>
      </c>
      <c r="J14" s="25">
        <v>0</v>
      </c>
      <c r="K14" s="25">
        <v>0</v>
      </c>
    </row>
    <row r="15" spans="1:11" ht="23.25" customHeight="1">
      <c r="A15" s="41" t="s">
        <v>6</v>
      </c>
      <c r="B15" s="41"/>
      <c r="C15" s="41"/>
      <c r="D15" s="41"/>
      <c r="E15" s="41"/>
      <c r="F15" s="41"/>
      <c r="G15" s="12"/>
      <c r="H15" s="9">
        <f>SUM(H16:H21)</f>
        <v>0</v>
      </c>
      <c r="I15" s="9">
        <f>SUM(I16:I23)</f>
        <v>4.61</v>
      </c>
      <c r="J15" s="24">
        <f>SUM(J16:J23)</f>
        <v>31089.840000000004</v>
      </c>
      <c r="K15" s="24">
        <f>SUM(K16:K23)</f>
        <v>28102.56</v>
      </c>
    </row>
    <row r="16" spans="1:11" ht="12.75">
      <c r="A16" s="40" t="s">
        <v>48</v>
      </c>
      <c r="B16" s="40"/>
      <c r="C16" s="40"/>
      <c r="D16" s="40"/>
      <c r="E16" s="40"/>
      <c r="F16" s="40"/>
      <c r="G16" s="10" t="s">
        <v>33</v>
      </c>
      <c r="H16" s="13">
        <v>0</v>
      </c>
      <c r="I16" s="13">
        <v>0.18</v>
      </c>
      <c r="J16" s="25">
        <f aca="true" t="shared" si="0" ref="J16:J23">I16*$J$39*$B$45</f>
        <v>1213.92</v>
      </c>
      <c r="K16" s="25">
        <f aca="true" t="shared" si="1" ref="K16:K23">I16*$K$39*$B$45</f>
        <v>1097.28</v>
      </c>
    </row>
    <row r="17" spans="1:11" ht="12.75">
      <c r="A17" s="40" t="s">
        <v>49</v>
      </c>
      <c r="B17" s="40"/>
      <c r="C17" s="40"/>
      <c r="D17" s="40"/>
      <c r="E17" s="40"/>
      <c r="F17" s="40"/>
      <c r="G17" s="10" t="s">
        <v>33</v>
      </c>
      <c r="H17" s="13">
        <v>0</v>
      </c>
      <c r="I17" s="13">
        <v>0.67</v>
      </c>
      <c r="J17" s="25">
        <f t="shared" si="0"/>
        <v>4518.4800000000005</v>
      </c>
      <c r="K17" s="25">
        <f t="shared" si="1"/>
        <v>4084.32</v>
      </c>
    </row>
    <row r="18" spans="1:11" ht="12.75">
      <c r="A18" s="40" t="s">
        <v>7</v>
      </c>
      <c r="B18" s="40"/>
      <c r="C18" s="40"/>
      <c r="D18" s="40"/>
      <c r="E18" s="40"/>
      <c r="F18" s="40"/>
      <c r="G18" s="10" t="s">
        <v>34</v>
      </c>
      <c r="H18" s="13">
        <v>0</v>
      </c>
      <c r="I18" s="13">
        <v>0.38</v>
      </c>
      <c r="J18" s="25">
        <f t="shared" si="0"/>
        <v>2562.7200000000003</v>
      </c>
      <c r="K18" s="25">
        <f t="shared" si="1"/>
        <v>2316.48</v>
      </c>
    </row>
    <row r="19" spans="1:11" ht="12.75">
      <c r="A19" s="40" t="s">
        <v>50</v>
      </c>
      <c r="B19" s="40"/>
      <c r="C19" s="40"/>
      <c r="D19" s="40"/>
      <c r="E19" s="40"/>
      <c r="F19" s="40"/>
      <c r="G19" s="10" t="s">
        <v>33</v>
      </c>
      <c r="H19" s="13">
        <v>0</v>
      </c>
      <c r="I19" s="13">
        <v>0.09</v>
      </c>
      <c r="J19" s="25">
        <f t="shared" si="0"/>
        <v>606.96</v>
      </c>
      <c r="K19" s="25">
        <f t="shared" si="1"/>
        <v>548.64</v>
      </c>
    </row>
    <row r="20" spans="1:11" ht="43.5" customHeight="1">
      <c r="A20" s="43" t="s">
        <v>51</v>
      </c>
      <c r="B20" s="44"/>
      <c r="C20" s="44"/>
      <c r="D20" s="44"/>
      <c r="E20" s="44"/>
      <c r="F20" s="45"/>
      <c r="G20" s="14" t="s">
        <v>8</v>
      </c>
      <c r="H20" s="13">
        <v>0</v>
      </c>
      <c r="I20" s="13">
        <v>0.26</v>
      </c>
      <c r="J20" s="25">
        <f t="shared" si="0"/>
        <v>1753.44</v>
      </c>
      <c r="K20" s="25">
        <f t="shared" si="1"/>
        <v>1584.96</v>
      </c>
    </row>
    <row r="21" spans="1:11" ht="12.75">
      <c r="A21" s="42" t="s">
        <v>55</v>
      </c>
      <c r="B21" s="40"/>
      <c r="C21" s="40"/>
      <c r="D21" s="40"/>
      <c r="E21" s="40"/>
      <c r="F21" s="40"/>
      <c r="G21" s="10" t="s">
        <v>33</v>
      </c>
      <c r="H21" s="13">
        <v>0</v>
      </c>
      <c r="I21" s="13">
        <v>0.85</v>
      </c>
      <c r="J21" s="25">
        <f t="shared" si="0"/>
        <v>5732.4</v>
      </c>
      <c r="K21" s="25">
        <f t="shared" si="1"/>
        <v>5181.6</v>
      </c>
    </row>
    <row r="22" spans="1:11" ht="12.75">
      <c r="A22" s="40" t="s">
        <v>22</v>
      </c>
      <c r="B22" s="40"/>
      <c r="C22" s="40"/>
      <c r="D22" s="40"/>
      <c r="E22" s="40"/>
      <c r="F22" s="40"/>
      <c r="G22" s="10" t="s">
        <v>33</v>
      </c>
      <c r="H22" s="13">
        <v>0</v>
      </c>
      <c r="I22" s="13">
        <v>2.18</v>
      </c>
      <c r="J22" s="25">
        <f t="shared" si="0"/>
        <v>14701.920000000002</v>
      </c>
      <c r="K22" s="25">
        <f t="shared" si="1"/>
        <v>13289.28</v>
      </c>
    </row>
    <row r="23" spans="1:11" ht="12.75">
      <c r="A23" s="40" t="s">
        <v>23</v>
      </c>
      <c r="B23" s="40"/>
      <c r="C23" s="40"/>
      <c r="D23" s="40"/>
      <c r="E23" s="40"/>
      <c r="F23" s="40"/>
      <c r="G23" s="10" t="s">
        <v>2</v>
      </c>
      <c r="H23" s="13">
        <v>0</v>
      </c>
      <c r="I23" s="13">
        <v>0</v>
      </c>
      <c r="J23" s="25">
        <f t="shared" si="0"/>
        <v>0</v>
      </c>
      <c r="K23" s="25">
        <f t="shared" si="1"/>
        <v>0</v>
      </c>
    </row>
    <row r="24" spans="1:11" ht="13.5" customHeight="1">
      <c r="A24" s="41" t="s">
        <v>9</v>
      </c>
      <c r="B24" s="41"/>
      <c r="C24" s="41"/>
      <c r="D24" s="41"/>
      <c r="E24" s="41"/>
      <c r="F24" s="41"/>
      <c r="G24" s="12"/>
      <c r="H24" s="13">
        <v>0</v>
      </c>
      <c r="I24" s="7">
        <f>SUM(I25:I28)</f>
        <v>6.22</v>
      </c>
      <c r="J24" s="24">
        <f>SUM(J25:J28)</f>
        <v>41947.68</v>
      </c>
      <c r="K24" s="24">
        <f>SUM(K25:K28)</f>
        <v>37917.119999999995</v>
      </c>
    </row>
    <row r="25" spans="1:14" ht="19.5" customHeight="1">
      <c r="A25" s="42" t="s">
        <v>57</v>
      </c>
      <c r="B25" s="40"/>
      <c r="C25" s="40"/>
      <c r="D25" s="40"/>
      <c r="E25" s="40"/>
      <c r="F25" s="40"/>
      <c r="G25" s="10" t="s">
        <v>10</v>
      </c>
      <c r="H25" s="13">
        <v>0</v>
      </c>
      <c r="I25" s="13">
        <v>0</v>
      </c>
      <c r="J25" s="25">
        <f>I25*$J$39*$B$45</f>
        <v>0</v>
      </c>
      <c r="K25" s="25">
        <f>I25*$K$39*$B$45</f>
        <v>0</v>
      </c>
      <c r="N25" s="29"/>
    </row>
    <row r="26" spans="1:14" ht="25.5">
      <c r="A26" s="42" t="s">
        <v>58</v>
      </c>
      <c r="B26" s="42"/>
      <c r="C26" s="42"/>
      <c r="D26" s="42"/>
      <c r="E26" s="42"/>
      <c r="F26" s="42"/>
      <c r="G26" s="10" t="s">
        <v>35</v>
      </c>
      <c r="H26" s="13">
        <v>0</v>
      </c>
      <c r="I26" s="13">
        <v>1.05</v>
      </c>
      <c r="J26" s="25">
        <f>I26*$J$39*$B$45</f>
        <v>7081.200000000001</v>
      </c>
      <c r="K26" s="25">
        <f>I26*$K$39*$B$45</f>
        <v>6400.799999999999</v>
      </c>
      <c r="N26" s="29" t="s">
        <v>56</v>
      </c>
    </row>
    <row r="27" spans="1:14" ht="45" customHeight="1">
      <c r="A27" s="42" t="s">
        <v>52</v>
      </c>
      <c r="B27" s="42"/>
      <c r="C27" s="42"/>
      <c r="D27" s="42"/>
      <c r="E27" s="42"/>
      <c r="F27" s="42"/>
      <c r="G27" s="14" t="s">
        <v>11</v>
      </c>
      <c r="H27" s="13">
        <v>0</v>
      </c>
      <c r="I27" s="13">
        <v>0.08</v>
      </c>
      <c r="J27" s="25">
        <f>I27*$J$39*$B$45</f>
        <v>539.52</v>
      </c>
      <c r="K27" s="25">
        <f>I27*$K$39*$B$45</f>
        <v>487.68</v>
      </c>
      <c r="N27" s="1" t="s">
        <v>53</v>
      </c>
    </row>
    <row r="28" spans="1:14" ht="114.75" customHeight="1">
      <c r="A28" s="42" t="s">
        <v>59</v>
      </c>
      <c r="B28" s="42"/>
      <c r="C28" s="42"/>
      <c r="D28" s="42"/>
      <c r="E28" s="42"/>
      <c r="F28" s="42"/>
      <c r="G28" s="10" t="s">
        <v>35</v>
      </c>
      <c r="H28" s="13">
        <v>0</v>
      </c>
      <c r="I28" s="13">
        <v>5.09</v>
      </c>
      <c r="J28" s="25">
        <f>I28*$J$39*$B$45</f>
        <v>34326.96</v>
      </c>
      <c r="K28" s="25">
        <f>I28*$K$39*$B$45</f>
        <v>31028.64</v>
      </c>
      <c r="N28" s="30"/>
    </row>
    <row r="29" spans="1:11" ht="12.75">
      <c r="A29" s="31" t="s">
        <v>12</v>
      </c>
      <c r="B29" s="31"/>
      <c r="C29" s="31"/>
      <c r="D29" s="31"/>
      <c r="E29" s="31"/>
      <c r="F29" s="31"/>
      <c r="G29" s="12"/>
      <c r="H29" s="13">
        <v>0</v>
      </c>
      <c r="I29" s="7">
        <f>SUM(I30:I36)</f>
        <v>2.4299999999999997</v>
      </c>
      <c r="J29" s="24">
        <f>SUM(J30:J36)</f>
        <v>16387.92</v>
      </c>
      <c r="K29" s="24">
        <f>SUM(K30:K36)</f>
        <v>14813.279999999999</v>
      </c>
    </row>
    <row r="30" spans="1:14" ht="103.5" customHeight="1">
      <c r="A30" s="42" t="s">
        <v>54</v>
      </c>
      <c r="B30" s="42"/>
      <c r="C30" s="42"/>
      <c r="D30" s="42"/>
      <c r="E30" s="42"/>
      <c r="F30" s="42"/>
      <c r="G30" s="14" t="s">
        <v>36</v>
      </c>
      <c r="H30" s="13">
        <v>0</v>
      </c>
      <c r="I30" s="13">
        <v>0.99</v>
      </c>
      <c r="J30" s="26">
        <f aca="true" t="shared" si="2" ref="J30:J36">I30*$J$39*$B$45</f>
        <v>6676.5599999999995</v>
      </c>
      <c r="K30" s="26">
        <f aca="true" t="shared" si="3" ref="K30:K37">I30*$K$39*$B$45</f>
        <v>6035.04</v>
      </c>
      <c r="N30" s="29"/>
    </row>
    <row r="31" spans="1:11" ht="54.75" customHeight="1">
      <c r="A31" s="40" t="s">
        <v>24</v>
      </c>
      <c r="B31" s="40"/>
      <c r="C31" s="40"/>
      <c r="D31" s="40"/>
      <c r="E31" s="40"/>
      <c r="F31" s="40"/>
      <c r="G31" s="14" t="s">
        <v>13</v>
      </c>
      <c r="H31" s="13">
        <v>0</v>
      </c>
      <c r="I31" s="13">
        <v>0.68</v>
      </c>
      <c r="J31" s="26">
        <f t="shared" si="2"/>
        <v>4585.92</v>
      </c>
      <c r="K31" s="26">
        <f t="shared" si="3"/>
        <v>4145.28</v>
      </c>
    </row>
    <row r="32" spans="1:11" ht="12.75">
      <c r="A32" s="40" t="s">
        <v>25</v>
      </c>
      <c r="B32" s="40"/>
      <c r="C32" s="40"/>
      <c r="D32" s="40"/>
      <c r="E32" s="40"/>
      <c r="F32" s="40"/>
      <c r="G32" s="10" t="s">
        <v>37</v>
      </c>
      <c r="H32" s="13">
        <v>0</v>
      </c>
      <c r="I32" s="13">
        <v>0.47</v>
      </c>
      <c r="J32" s="26">
        <f t="shared" si="2"/>
        <v>3169.68</v>
      </c>
      <c r="K32" s="26">
        <f t="shared" si="3"/>
        <v>2865.12</v>
      </c>
    </row>
    <row r="33" spans="1:11" ht="12.75">
      <c r="A33" s="40" t="s">
        <v>26</v>
      </c>
      <c r="B33" s="40"/>
      <c r="C33" s="40"/>
      <c r="D33" s="40"/>
      <c r="E33" s="40"/>
      <c r="F33" s="40"/>
      <c r="G33" s="10" t="s">
        <v>37</v>
      </c>
      <c r="H33" s="13">
        <v>0</v>
      </c>
      <c r="I33" s="13">
        <v>0</v>
      </c>
      <c r="J33" s="26">
        <f t="shared" si="2"/>
        <v>0</v>
      </c>
      <c r="K33" s="26">
        <f t="shared" si="3"/>
        <v>0</v>
      </c>
    </row>
    <row r="34" spans="1:11" ht="12.75">
      <c r="A34" s="40" t="s">
        <v>27</v>
      </c>
      <c r="B34" s="40"/>
      <c r="C34" s="40"/>
      <c r="D34" s="40"/>
      <c r="E34" s="40"/>
      <c r="F34" s="40"/>
      <c r="G34" s="10" t="s">
        <v>10</v>
      </c>
      <c r="H34" s="13">
        <v>0</v>
      </c>
      <c r="I34" s="13">
        <v>0.29</v>
      </c>
      <c r="J34" s="26">
        <f t="shared" si="2"/>
        <v>1955.7599999999998</v>
      </c>
      <c r="K34" s="26">
        <f t="shared" si="3"/>
        <v>1767.84</v>
      </c>
    </row>
    <row r="35" spans="1:11" ht="12.75">
      <c r="A35" s="40" t="s">
        <v>28</v>
      </c>
      <c r="B35" s="40"/>
      <c r="C35" s="40"/>
      <c r="D35" s="40"/>
      <c r="E35" s="40"/>
      <c r="F35" s="40"/>
      <c r="G35" s="10" t="s">
        <v>10</v>
      </c>
      <c r="H35" s="13">
        <v>0</v>
      </c>
      <c r="I35" s="13">
        <v>0</v>
      </c>
      <c r="J35" s="26">
        <f t="shared" si="2"/>
        <v>0</v>
      </c>
      <c r="K35" s="26">
        <f t="shared" si="3"/>
        <v>0</v>
      </c>
    </row>
    <row r="36" spans="1:11" ht="12.75">
      <c r="A36" s="40" t="s">
        <v>29</v>
      </c>
      <c r="B36" s="40"/>
      <c r="C36" s="40"/>
      <c r="D36" s="40"/>
      <c r="E36" s="40"/>
      <c r="F36" s="40"/>
      <c r="G36" s="10" t="s">
        <v>10</v>
      </c>
      <c r="H36" s="13">
        <v>0</v>
      </c>
      <c r="I36" s="13">
        <v>0</v>
      </c>
      <c r="J36" s="26">
        <f t="shared" si="2"/>
        <v>0</v>
      </c>
      <c r="K36" s="26">
        <f t="shared" si="3"/>
        <v>0</v>
      </c>
    </row>
    <row r="37" spans="1:11" ht="12.75">
      <c r="A37" s="31" t="s">
        <v>30</v>
      </c>
      <c r="B37" s="31"/>
      <c r="C37" s="31"/>
      <c r="D37" s="31"/>
      <c r="E37" s="31"/>
      <c r="F37" s="31"/>
      <c r="G37" s="12"/>
      <c r="H37" s="13">
        <v>0</v>
      </c>
      <c r="I37" s="7">
        <v>0.62</v>
      </c>
      <c r="J37" s="27">
        <f>I37*J39*$B$45</f>
        <v>4181.28</v>
      </c>
      <c r="K37" s="27">
        <f t="shared" si="3"/>
        <v>3779.5199999999995</v>
      </c>
    </row>
    <row r="38" spans="1:15" ht="12.75">
      <c r="A38" s="47" t="s">
        <v>14</v>
      </c>
      <c r="B38" s="47"/>
      <c r="C38" s="47"/>
      <c r="D38" s="47"/>
      <c r="E38" s="47"/>
      <c r="F38" s="47"/>
      <c r="G38" s="15"/>
      <c r="H38" s="13">
        <v>0</v>
      </c>
      <c r="I38" s="7"/>
      <c r="J38" s="24">
        <f>J29+J24+J15+J10+J37</f>
        <v>93606.72</v>
      </c>
      <c r="K38" s="24">
        <f>K29+K24+K15+K10+K37</f>
        <v>84612.48</v>
      </c>
      <c r="L38" s="16">
        <f>SUM(J38:K38)</f>
        <v>178219.2</v>
      </c>
      <c r="M38" s="17">
        <f>L38/12*0.05</f>
        <v>742.58</v>
      </c>
      <c r="N38" s="17">
        <f>L38/12</f>
        <v>14851.6</v>
      </c>
      <c r="O38" s="18"/>
    </row>
    <row r="39" spans="1:15" ht="12.75">
      <c r="A39" s="47" t="s">
        <v>15</v>
      </c>
      <c r="B39" s="47"/>
      <c r="C39" s="47"/>
      <c r="D39" s="47"/>
      <c r="E39" s="47"/>
      <c r="F39" s="47"/>
      <c r="G39" s="15"/>
      <c r="H39" s="13">
        <v>0</v>
      </c>
      <c r="I39" s="15"/>
      <c r="J39" s="24">
        <v>562</v>
      </c>
      <c r="K39" s="24">
        <v>508</v>
      </c>
      <c r="L39" s="18"/>
      <c r="M39" s="18"/>
      <c r="N39" s="18"/>
      <c r="O39" s="18"/>
    </row>
    <row r="40" spans="1:15" s="21" customFormat="1" ht="25.5" customHeight="1">
      <c r="A40" s="46" t="s">
        <v>31</v>
      </c>
      <c r="B40" s="46"/>
      <c r="C40" s="46"/>
      <c r="D40" s="46"/>
      <c r="E40" s="46"/>
      <c r="F40" s="46"/>
      <c r="G40" s="19"/>
      <c r="H40" s="13">
        <v>0</v>
      </c>
      <c r="I40" s="19">
        <f>I15+I24+I29+I37</f>
        <v>13.879999999999999</v>
      </c>
      <c r="J40" s="28">
        <f>J38/12/J39</f>
        <v>13.88</v>
      </c>
      <c r="K40" s="28">
        <f>K38/12/K39</f>
        <v>13.88</v>
      </c>
      <c r="L40" s="20"/>
      <c r="M40" s="20"/>
      <c r="N40" s="20"/>
      <c r="O40" s="20"/>
    </row>
    <row r="41" spans="12:15" ht="12.75">
      <c r="L41" s="18"/>
      <c r="M41" s="18"/>
      <c r="N41" s="18"/>
      <c r="O41" s="18"/>
    </row>
    <row r="42" spans="12:15" ht="12.75" customHeight="1" hidden="1">
      <c r="L42" s="18"/>
      <c r="M42" s="18"/>
      <c r="N42" s="18"/>
      <c r="O42" s="18"/>
    </row>
    <row r="45" spans="1:2" ht="12.75">
      <c r="A45" s="1" t="s">
        <v>32</v>
      </c>
      <c r="B45" s="1">
        <v>12</v>
      </c>
    </row>
  </sheetData>
  <sheetProtection/>
  <mergeCells count="41">
    <mergeCell ref="K3:M3"/>
    <mergeCell ref="A35:F35"/>
    <mergeCell ref="A36:F36"/>
    <mergeCell ref="A37:F37"/>
    <mergeCell ref="A38:F38"/>
    <mergeCell ref="A39:F39"/>
    <mergeCell ref="A23:F23"/>
    <mergeCell ref="A24:F24"/>
    <mergeCell ref="A25:F25"/>
    <mergeCell ref="A26:F26"/>
    <mergeCell ref="A40:F40"/>
    <mergeCell ref="A29:F29"/>
    <mergeCell ref="A30:F30"/>
    <mergeCell ref="A31:F31"/>
    <mergeCell ref="A32:F32"/>
    <mergeCell ref="A33:F33"/>
    <mergeCell ref="A34:F34"/>
    <mergeCell ref="A27:F27"/>
    <mergeCell ref="A28:F28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5:F15"/>
    <mergeCell ref="A16:F16"/>
    <mergeCell ref="A10:F10"/>
    <mergeCell ref="A1:I1"/>
    <mergeCell ref="A2:I2"/>
    <mergeCell ref="A3:I3"/>
    <mergeCell ref="A4:I4"/>
    <mergeCell ref="A7:F9"/>
    <mergeCell ref="G7:K7"/>
    <mergeCell ref="G8:K8"/>
    <mergeCell ref="K1:M1"/>
    <mergeCell ref="K2:M2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Александровна Шевченко</cp:lastModifiedBy>
  <cp:lastPrinted>2013-06-27T12:25:14Z</cp:lastPrinted>
  <dcterms:modified xsi:type="dcterms:W3CDTF">2013-07-03T09:37:19Z</dcterms:modified>
  <cp:category/>
  <cp:version/>
  <cp:contentType/>
  <cp:contentStatus/>
</cp:coreProperties>
</file>