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1.2020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<sst xmlns="http://schemas.openxmlformats.org/spreadsheetml/2006/main" count="90" uniqueCount="61">
  <si>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</si>
  <si>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</si>
  <si>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</si>
  <si>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</si>
  <si>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</si>
  <si>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</si>
  <si>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</si>
  <si>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</si>
  <si>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</si>
  <si>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</si>
  <si>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</si>
  <si>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</si>
  <si>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</si>
  <si>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</si>
  <si>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</si>
  <si>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</si>
  <si>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</si>
  <si>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</si>
  <si>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</si>
  <si>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</si>
  <si>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</si>
  <si>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</si>
  <si>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</si>
  <si>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</si>
  <si>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</si>
  <si>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</si>
  <si>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</si>
  <si>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t>подпись</t>
  </si>
  <si>
    <t>расшифровка подписи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</si>
  <si>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</si>
  <si>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</si>
  <si>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</si>
  <si>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</si>
  <si>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</si>
  <si>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</si>
  <si>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</si>
  <si>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</si>
  <si>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</si>
  <si>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</si>
  <si>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</si>
  <si>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</si>
  <si>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</si>
  <si>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№6 от 18.07.2017</t>
  </si>
  <si>
    <t>Акционерное общество "АЛЬФА-БАНК"</t>
  </si>
  <si>
    <t>Публичное акционерное общество "САРОВБИЗНЕСБАНК"</t>
  </si>
  <si>
    <t>№ 3 от 19.06.2018</t>
  </si>
  <si>
    <t xml:space="preserve">№ 4 от 19.06.2018 </t>
  </si>
  <si>
    <t>№ГС-8637/0/1805 от 19.06.2018</t>
  </si>
  <si>
    <t>Директор департамента финансов
Администрации города Архангельска</t>
  </si>
  <si>
    <t>(М.Н. Новоселова)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</si>
  <si>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</si>
  <si>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 xml:space="preserve">№51-11/06 от 28.01.2019 </t>
  </si>
  <si>
    <t>№8637/0/19037 от 14.06.2019</t>
  </si>
  <si>
    <t>№8637/0/19036 от 14.06.2019</t>
  </si>
  <si>
    <t>Начальник отдела учета и отчетности</t>
  </si>
  <si>
    <t>(И.Ю. Васильева)</t>
  </si>
  <si>
    <t>№8 от 11.09.2019</t>
  </si>
  <si>
    <t>Финансовое обеспечение целей, предусмотренных пунктом 11 статьи 103 Бюджетного кодекса Российской Федерации</t>
  </si>
  <si>
    <t>№8637/0/19064 от 11.09.2019</t>
  </si>
  <si>
    <t>№8637/0/19065 от 11.09.2019</t>
  </si>
  <si>
    <t xml:space="preserve"> на 1 января 2020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</si>
</sst>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4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center"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2" fontId="3" fillId="0" borderId="16" xfId="0" applyNumberFormat="1" applyFont="1" applyFill="1" applyBorder="1" applyAlignment="1">
      <alignment wrapText="1"/>
    </xf>
    <xf numFmtId="2" fontId="3" fillId="0" borderId="16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4" xfId="0" applyNumberFormat="1" applyFont="1" applyFill="1" applyBorder="1" applyAlignment="1">
      <alignment/>
    </xf>
    <xf numFmtId="0" fontId="28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4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6" xfId="0" applyNumberFormat="1" applyFont="1" applyFill="1" applyBorder="1" applyAlignment="1">
      <alignment/>
    </xf>
    <xf numFmtId="202" fontId="3" fillId="0" borderId="17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4" xfId="0" applyNumberFormat="1" applyFont="1" applyFill="1" applyBorder="1" applyAlignment="1">
      <alignment/>
    </xf>
    <xf numFmtId="201" fontId="3" fillId="0" borderId="14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2" fontId="0" fillId="0" borderId="12" xfId="0" applyNumberFormat="1" applyFont="1" applyBorder="1" applyAlignment="1">
      <alignment wrapText="1"/>
    </xf>
    <xf numFmtId="2" fontId="5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0" fontId="28" fillId="0" borderId="1" xfId="33" applyNumberFormat="1" applyBorder="1" applyAlignment="1" applyProtection="1">
      <alignment horizontal="left" wrapText="1"/>
      <protection/>
    </xf>
    <xf numFmtId="2" fontId="3" fillId="0" borderId="12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5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24" sqref="N24"/>
    </sheetView>
  </sheetViews>
  <sheetFormatPr defaultColWidth="9.00390625" defaultRowHeight="12.75"/>
  <cols>
    <col min="1" max="1" width="4.75390625" style="39" customWidth="1"/>
    <col min="2" max="2" width="18.00390625" style="40" customWidth="1"/>
    <col min="3" max="3" width="24.75390625" style="39" customWidth="1"/>
    <col min="4" max="4" width="16.25390625" style="39" customWidth="1"/>
    <col min="5" max="5" width="36.875" style="39" customWidth="1"/>
    <col min="6" max="6" width="13.875" style="39" customWidth="1"/>
    <col min="7" max="7" width="12.375" style="39" customWidth="1"/>
    <col min="8" max="8" width="17.625" style="39" customWidth="1"/>
    <col min="9" max="9" width="14.00390625" style="39" customWidth="1"/>
    <col min="10" max="10" width="10.125" style="39" customWidth="1"/>
    <col min="11" max="11" width="17.375" style="39" customWidth="1"/>
    <col min="12" max="12" width="17.75390625" style="39" customWidth="1"/>
    <col min="13" max="13" width="11.125" style="39" customWidth="1"/>
    <col min="14" max="14" width="18.625" style="39" customWidth="1"/>
    <col min="15" max="15" width="17.25390625" style="39" customWidth="1"/>
    <col min="16" max="16" width="10.375" style="39" customWidth="1"/>
    <col min="17" max="17" width="13.625" style="39" customWidth="1"/>
    <col min="18" max="18" width="13.125" style="39" customWidth="1"/>
    <col min="19" max="19" width="11.25390625" style="39" customWidth="1"/>
    <col min="20" max="20" width="18.125" style="39" customWidth="1"/>
    <col min="21" max="21" width="13.875" style="39" customWidth="1"/>
    <col min="22" max="22" width="10.625" style="39" customWidth="1"/>
    <col min="23" max="16384" width="9.125" style="39" customWidth="1"/>
  </cols>
  <sheetData>
    <row r="2" spans="1:22" s="2" customFormat="1" ht="12.75" customHeight="1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7" t="s">
        <v>60</v>
      </c>
      <c r="K2" s="97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41"/>
      <c r="L3" s="41"/>
      <c r="M3" s="41"/>
      <c r="N3" s="41"/>
      <c r="O3" s="41"/>
      <c r="P3" s="41"/>
      <c r="Q3" s="41"/>
      <c r="R3" s="41"/>
      <c r="S3" s="41"/>
    </row>
    <row r="4" spans="11:22" ht="13.5" thickBot="1">
      <c r="K4" s="91"/>
      <c r="L4" s="92"/>
      <c r="M4" s="92"/>
      <c r="N4" s="91"/>
      <c r="O4" s="91"/>
      <c r="P4" s="91"/>
      <c r="Q4" s="91"/>
      <c r="R4" s="91"/>
      <c r="S4" s="91"/>
      <c r="U4" s="93" t="s">
        <v>0</v>
      </c>
      <c r="V4" s="93"/>
    </row>
    <row r="5" spans="1:22" ht="48" customHeight="1">
      <c r="A5" s="94" t="s">
        <v>1</v>
      </c>
      <c r="B5" s="82" t="s">
        <v>2</v>
      </c>
      <c r="C5" s="82" t="s">
        <v>3</v>
      </c>
      <c r="D5" s="82" t="s">
        <v>4</v>
      </c>
      <c r="E5" s="82" t="s">
        <v>31</v>
      </c>
      <c r="F5" s="82" t="s">
        <v>5</v>
      </c>
      <c r="G5" s="82" t="s">
        <v>6</v>
      </c>
      <c r="H5" s="87" t="s">
        <v>50</v>
      </c>
      <c r="I5" s="79"/>
      <c r="J5" s="79"/>
      <c r="K5" s="78" t="s">
        <v>36</v>
      </c>
      <c r="L5" s="78"/>
      <c r="M5" s="78"/>
      <c r="N5" s="78" t="s">
        <v>37</v>
      </c>
      <c r="O5" s="79"/>
      <c r="P5" s="79"/>
      <c r="Q5" s="78" t="s">
        <v>38</v>
      </c>
      <c r="R5" s="79"/>
      <c r="S5" s="79"/>
      <c r="T5" s="87" t="s">
        <v>29</v>
      </c>
      <c r="U5" s="79"/>
      <c r="V5" s="88"/>
    </row>
    <row r="6" spans="1:22" ht="50.25" customHeight="1">
      <c r="A6" s="95"/>
      <c r="B6" s="83"/>
      <c r="C6" s="83"/>
      <c r="D6" s="83"/>
      <c r="E6" s="83"/>
      <c r="F6" s="83"/>
      <c r="G6" s="83"/>
      <c r="H6" s="43" t="s">
        <v>7</v>
      </c>
      <c r="I6" s="44" t="s">
        <v>8</v>
      </c>
      <c r="J6" s="43" t="s">
        <v>9</v>
      </c>
      <c r="K6" s="43" t="s">
        <v>7</v>
      </c>
      <c r="L6" s="44" t="s">
        <v>8</v>
      </c>
      <c r="M6" s="43" t="s">
        <v>9</v>
      </c>
      <c r="N6" s="43" t="s">
        <v>7</v>
      </c>
      <c r="O6" s="44" t="s">
        <v>8</v>
      </c>
      <c r="P6" s="43" t="s">
        <v>9</v>
      </c>
      <c r="Q6" s="43" t="s">
        <v>7</v>
      </c>
      <c r="R6" s="44" t="s">
        <v>8</v>
      </c>
      <c r="S6" s="43" t="s">
        <v>9</v>
      </c>
      <c r="T6" s="43" t="s">
        <v>7</v>
      </c>
      <c r="U6" s="44" t="s">
        <v>8</v>
      </c>
      <c r="V6" s="45" t="s">
        <v>9</v>
      </c>
    </row>
    <row r="7" spans="1:22" s="46" customFormat="1" ht="12.75">
      <c r="A7" s="42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5">
        <v>22</v>
      </c>
    </row>
    <row r="8" spans="1:22" ht="12.75">
      <c r="A8" s="3" t="s">
        <v>10</v>
      </c>
      <c r="B8" s="84" t="s">
        <v>11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5"/>
    </row>
    <row r="9" spans="1:22" ht="12.75">
      <c r="A9" s="47"/>
      <c r="B9" s="48"/>
      <c r="C9" s="49"/>
      <c r="D9" s="49"/>
      <c r="E9" s="49"/>
      <c r="F9" s="50"/>
      <c r="G9" s="49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>
        <f aca="true" t="shared" si="0" ref="T9:V11">H9+K9-N9-Q9</f>
        <v>0</v>
      </c>
      <c r="U9" s="38">
        <f t="shared" si="0"/>
        <v>0</v>
      </c>
      <c r="V9" s="51">
        <f t="shared" si="0"/>
        <v>0</v>
      </c>
    </row>
    <row r="10" spans="1:22" ht="12.75">
      <c r="A10" s="47"/>
      <c r="B10" s="28"/>
      <c r="C10" s="49"/>
      <c r="D10" s="49"/>
      <c r="E10" s="49"/>
      <c r="F10" s="49"/>
      <c r="G10" s="49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>
        <f t="shared" si="0"/>
        <v>0</v>
      </c>
      <c r="U10" s="38">
        <f t="shared" si="0"/>
        <v>0</v>
      </c>
      <c r="V10" s="51">
        <f t="shared" si="0"/>
        <v>0</v>
      </c>
    </row>
    <row r="11" spans="1:22" ht="12.75">
      <c r="A11" s="47"/>
      <c r="B11" s="28"/>
      <c r="C11" s="52"/>
      <c r="D11" s="52"/>
      <c r="E11" s="52"/>
      <c r="F11" s="52"/>
      <c r="G11" s="52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>
        <f t="shared" si="0"/>
        <v>0</v>
      </c>
      <c r="U11" s="38">
        <f t="shared" si="0"/>
        <v>0</v>
      </c>
      <c r="V11" s="51">
        <f t="shared" si="0"/>
        <v>0</v>
      </c>
    </row>
    <row r="12" spans="1:22" s="2" customFormat="1" ht="12.75">
      <c r="A12" s="3"/>
      <c r="B12" s="22" t="s">
        <v>12</v>
      </c>
      <c r="C12" s="4"/>
      <c r="D12" s="4"/>
      <c r="E12" s="4"/>
      <c r="F12" s="4"/>
      <c r="G12" s="4"/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2">
        <v>0</v>
      </c>
    </row>
    <row r="13" spans="1:22" ht="12.75">
      <c r="A13" s="3" t="s">
        <v>13</v>
      </c>
      <c r="B13" s="84" t="s">
        <v>14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</row>
    <row r="14" spans="1:22" s="55" customFormat="1" ht="49.5" customHeight="1">
      <c r="A14" s="34">
        <v>1</v>
      </c>
      <c r="B14" s="28" t="s">
        <v>39</v>
      </c>
      <c r="C14" s="33" t="s">
        <v>32</v>
      </c>
      <c r="D14" s="29">
        <v>400000000</v>
      </c>
      <c r="E14" s="67" t="s">
        <v>40</v>
      </c>
      <c r="F14" s="53">
        <v>43550</v>
      </c>
      <c r="G14" s="80" t="s">
        <v>35</v>
      </c>
      <c r="H14" s="29">
        <v>320000000</v>
      </c>
      <c r="I14" s="29"/>
      <c r="J14" s="29"/>
      <c r="K14" s="64"/>
      <c r="L14" s="74">
        <v>1794630.13</v>
      </c>
      <c r="M14" s="64"/>
      <c r="N14" s="64">
        <v>320000000</v>
      </c>
      <c r="O14" s="74">
        <v>1794630.13</v>
      </c>
      <c r="P14" s="29"/>
      <c r="Q14" s="29"/>
      <c r="R14" s="29"/>
      <c r="S14" s="29"/>
      <c r="T14" s="29">
        <f aca="true" t="shared" si="1" ref="T14:T23">H14+K14-N14</f>
        <v>0</v>
      </c>
      <c r="U14" s="38">
        <f aca="true" t="shared" si="2" ref="U14:U23">I14+L14-O14-R14</f>
        <v>0</v>
      </c>
      <c r="V14" s="54"/>
    </row>
    <row r="15" spans="1:22" s="55" customFormat="1" ht="49.5" customHeight="1">
      <c r="A15" s="34">
        <v>2</v>
      </c>
      <c r="B15" s="28" t="s">
        <v>42</v>
      </c>
      <c r="C15" s="28" t="s">
        <v>43</v>
      </c>
      <c r="D15" s="29">
        <v>400000000</v>
      </c>
      <c r="E15" s="67" t="s">
        <v>57</v>
      </c>
      <c r="F15" s="53">
        <v>44028</v>
      </c>
      <c r="G15" s="80"/>
      <c r="H15" s="29">
        <v>0</v>
      </c>
      <c r="I15" s="29"/>
      <c r="J15" s="29"/>
      <c r="K15" s="64">
        <v>400000000</v>
      </c>
      <c r="L15" s="74">
        <v>14383684.94</v>
      </c>
      <c r="M15" s="64"/>
      <c r="N15" s="64">
        <v>250000000</v>
      </c>
      <c r="O15" s="74">
        <v>14383684.94</v>
      </c>
      <c r="P15" s="29"/>
      <c r="Q15" s="29"/>
      <c r="R15" s="29"/>
      <c r="S15" s="29"/>
      <c r="T15" s="29">
        <f t="shared" si="1"/>
        <v>150000000</v>
      </c>
      <c r="U15" s="38">
        <f t="shared" si="2"/>
        <v>0</v>
      </c>
      <c r="V15" s="54"/>
    </row>
    <row r="16" spans="1:22" s="55" customFormat="1" ht="49.5" customHeight="1">
      <c r="A16" s="34">
        <v>3</v>
      </c>
      <c r="B16" s="75" t="s">
        <v>45</v>
      </c>
      <c r="C16" s="28" t="s">
        <v>44</v>
      </c>
      <c r="D16" s="29">
        <v>410000000</v>
      </c>
      <c r="E16" s="67" t="s">
        <v>40</v>
      </c>
      <c r="F16" s="53">
        <v>43640</v>
      </c>
      <c r="G16" s="80"/>
      <c r="H16" s="29">
        <v>410000000</v>
      </c>
      <c r="I16" s="29"/>
      <c r="J16" s="29"/>
      <c r="K16" s="64">
        <v>440000000</v>
      </c>
      <c r="L16" s="74">
        <v>10544671.23</v>
      </c>
      <c r="M16" s="64"/>
      <c r="N16" s="64">
        <v>850000000</v>
      </c>
      <c r="O16" s="74">
        <v>10544671.23</v>
      </c>
      <c r="P16" s="29"/>
      <c r="Q16" s="29"/>
      <c r="R16" s="29"/>
      <c r="S16" s="29"/>
      <c r="T16" s="29">
        <f t="shared" si="1"/>
        <v>0</v>
      </c>
      <c r="U16" s="38">
        <f t="shared" si="2"/>
        <v>0</v>
      </c>
      <c r="V16" s="54"/>
    </row>
    <row r="17" spans="1:22" s="55" customFormat="1" ht="49.5" customHeight="1">
      <c r="A17" s="34">
        <v>4</v>
      </c>
      <c r="B17" s="75" t="s">
        <v>46</v>
      </c>
      <c r="C17" s="28" t="s">
        <v>44</v>
      </c>
      <c r="D17" s="29">
        <v>390000000</v>
      </c>
      <c r="E17" s="67" t="s">
        <v>40</v>
      </c>
      <c r="F17" s="53">
        <v>43640</v>
      </c>
      <c r="G17" s="80"/>
      <c r="H17" s="29">
        <v>390000000</v>
      </c>
      <c r="I17" s="29"/>
      <c r="J17" s="29"/>
      <c r="K17" s="64">
        <v>100000000</v>
      </c>
      <c r="L17" s="74">
        <v>10099183.56</v>
      </c>
      <c r="M17" s="64"/>
      <c r="N17" s="64">
        <v>490000000</v>
      </c>
      <c r="O17" s="74">
        <v>10099183.56</v>
      </c>
      <c r="P17" s="29"/>
      <c r="Q17" s="29"/>
      <c r="R17" s="29"/>
      <c r="S17" s="29"/>
      <c r="T17" s="29">
        <f t="shared" si="1"/>
        <v>0</v>
      </c>
      <c r="U17" s="38">
        <f t="shared" si="2"/>
        <v>0</v>
      </c>
      <c r="V17" s="54"/>
    </row>
    <row r="18" spans="1:22" s="55" customFormat="1" ht="49.5" customHeight="1">
      <c r="A18" s="34">
        <v>5</v>
      </c>
      <c r="B18" s="28" t="s">
        <v>47</v>
      </c>
      <c r="C18" s="28" t="s">
        <v>41</v>
      </c>
      <c r="D18" s="29">
        <v>400000000</v>
      </c>
      <c r="E18" s="67" t="s">
        <v>40</v>
      </c>
      <c r="F18" s="53">
        <v>43683</v>
      </c>
      <c r="G18" s="80"/>
      <c r="H18" s="29">
        <v>400000000</v>
      </c>
      <c r="I18" s="29"/>
      <c r="J18" s="29"/>
      <c r="K18" s="64">
        <v>280000000</v>
      </c>
      <c r="L18" s="74">
        <v>5337534.25</v>
      </c>
      <c r="M18" s="64"/>
      <c r="N18" s="64">
        <v>680000000</v>
      </c>
      <c r="O18" s="74">
        <v>5337534.25</v>
      </c>
      <c r="P18" s="29"/>
      <c r="Q18" s="29"/>
      <c r="R18" s="29"/>
      <c r="S18" s="29"/>
      <c r="T18" s="29">
        <f t="shared" si="1"/>
        <v>0</v>
      </c>
      <c r="U18" s="38">
        <f t="shared" si="2"/>
        <v>0</v>
      </c>
      <c r="V18" s="54"/>
    </row>
    <row r="19" spans="1:22" s="55" customFormat="1" ht="49.5" customHeight="1">
      <c r="A19" s="34">
        <v>6</v>
      </c>
      <c r="B19" s="28" t="s">
        <v>53</v>
      </c>
      <c r="C19" s="28" t="s">
        <v>41</v>
      </c>
      <c r="D19" s="29">
        <v>410000000</v>
      </c>
      <c r="E19" s="67" t="s">
        <v>57</v>
      </c>
      <c r="F19" s="53">
        <v>44726</v>
      </c>
      <c r="G19" s="80"/>
      <c r="H19" s="29"/>
      <c r="I19" s="29"/>
      <c r="J19" s="29"/>
      <c r="K19" s="64">
        <v>410000000</v>
      </c>
      <c r="L19" s="74">
        <v>775293.15</v>
      </c>
      <c r="M19" s="64"/>
      <c r="N19" s="64"/>
      <c r="O19" s="74">
        <v>775293.15</v>
      </c>
      <c r="P19" s="29"/>
      <c r="Q19" s="29"/>
      <c r="R19" s="29"/>
      <c r="S19" s="29"/>
      <c r="T19" s="29">
        <f t="shared" si="1"/>
        <v>410000000</v>
      </c>
      <c r="U19" s="38">
        <f t="shared" si="2"/>
        <v>0</v>
      </c>
      <c r="V19" s="54"/>
    </row>
    <row r="20" spans="1:22" s="55" customFormat="1" ht="49.5" customHeight="1">
      <c r="A20" s="34">
        <v>7</v>
      </c>
      <c r="B20" s="28" t="s">
        <v>52</v>
      </c>
      <c r="C20" s="28" t="s">
        <v>41</v>
      </c>
      <c r="D20" s="29">
        <v>420000000</v>
      </c>
      <c r="E20" s="67" t="s">
        <v>57</v>
      </c>
      <c r="F20" s="53">
        <v>44726</v>
      </c>
      <c r="G20" s="80"/>
      <c r="H20" s="29"/>
      <c r="I20" s="29"/>
      <c r="J20" s="29"/>
      <c r="K20" s="64">
        <v>870000000</v>
      </c>
      <c r="L20" s="74">
        <v>2397879.45</v>
      </c>
      <c r="M20" s="64"/>
      <c r="N20" s="64">
        <v>450000000</v>
      </c>
      <c r="O20" s="74">
        <v>2397879.45</v>
      </c>
      <c r="P20" s="29"/>
      <c r="Q20" s="29"/>
      <c r="R20" s="29"/>
      <c r="S20" s="29"/>
      <c r="T20" s="29">
        <f>H20+K20-N20</f>
        <v>420000000</v>
      </c>
      <c r="U20" s="38">
        <f>I20+L20-O20-R20</f>
        <v>0</v>
      </c>
      <c r="V20" s="54"/>
    </row>
    <row r="21" spans="1:22" s="55" customFormat="1" ht="49.5" customHeight="1">
      <c r="A21" s="34">
        <v>8</v>
      </c>
      <c r="B21" s="28" t="s">
        <v>56</v>
      </c>
      <c r="C21" s="33" t="s">
        <v>32</v>
      </c>
      <c r="D21" s="29">
        <v>390000000</v>
      </c>
      <c r="E21" s="67" t="s">
        <v>57</v>
      </c>
      <c r="F21" s="53">
        <v>45546</v>
      </c>
      <c r="G21" s="80"/>
      <c r="H21" s="29"/>
      <c r="I21" s="29"/>
      <c r="J21" s="29"/>
      <c r="K21" s="64">
        <v>390000000</v>
      </c>
      <c r="L21" s="74">
        <v>2841164.38</v>
      </c>
      <c r="M21" s="64"/>
      <c r="N21" s="64"/>
      <c r="O21" s="74">
        <v>2841164.38</v>
      </c>
      <c r="P21" s="29"/>
      <c r="Q21" s="29"/>
      <c r="R21" s="29"/>
      <c r="S21" s="29"/>
      <c r="T21" s="29">
        <f>H21+K21-N21</f>
        <v>390000000</v>
      </c>
      <c r="U21" s="38">
        <f>I21+L21-O21-R21</f>
        <v>0</v>
      </c>
      <c r="V21" s="54"/>
    </row>
    <row r="22" spans="1:22" s="55" customFormat="1" ht="49.5" customHeight="1">
      <c r="A22" s="34">
        <v>9</v>
      </c>
      <c r="B22" s="28" t="s">
        <v>58</v>
      </c>
      <c r="C22" s="28" t="s">
        <v>41</v>
      </c>
      <c r="D22" s="29">
        <v>380000000</v>
      </c>
      <c r="E22" s="67" t="s">
        <v>57</v>
      </c>
      <c r="F22" s="53">
        <v>44090</v>
      </c>
      <c r="G22" s="80"/>
      <c r="H22" s="29"/>
      <c r="I22" s="29"/>
      <c r="J22" s="29"/>
      <c r="K22" s="64">
        <v>100000000</v>
      </c>
      <c r="L22" s="74">
        <v>2342465.75</v>
      </c>
      <c r="M22" s="64"/>
      <c r="N22" s="64"/>
      <c r="O22" s="74">
        <v>2342465.75</v>
      </c>
      <c r="P22" s="29"/>
      <c r="Q22" s="29"/>
      <c r="R22" s="29"/>
      <c r="S22" s="29"/>
      <c r="T22" s="29">
        <f>H22+K22-N22</f>
        <v>100000000</v>
      </c>
      <c r="U22" s="38">
        <f>I22+L22-O22-R22</f>
        <v>0</v>
      </c>
      <c r="V22" s="54"/>
    </row>
    <row r="23" spans="1:22" s="55" customFormat="1" ht="49.5" customHeight="1">
      <c r="A23" s="34">
        <v>10</v>
      </c>
      <c r="B23" s="28" t="s">
        <v>59</v>
      </c>
      <c r="C23" s="28" t="s">
        <v>41</v>
      </c>
      <c r="D23" s="29">
        <v>400000000</v>
      </c>
      <c r="E23" s="67" t="s">
        <v>57</v>
      </c>
      <c r="F23" s="53">
        <v>44090</v>
      </c>
      <c r="G23" s="81"/>
      <c r="H23" s="29"/>
      <c r="I23" s="29"/>
      <c r="J23" s="29"/>
      <c r="K23" s="64">
        <v>500000000</v>
      </c>
      <c r="L23" s="74">
        <v>6033698.63</v>
      </c>
      <c r="M23" s="64"/>
      <c r="N23" s="64">
        <v>471000000</v>
      </c>
      <c r="O23" s="74">
        <v>6033698.63</v>
      </c>
      <c r="P23" s="29"/>
      <c r="Q23" s="29"/>
      <c r="R23" s="29"/>
      <c r="S23" s="29"/>
      <c r="T23" s="29">
        <f t="shared" si="1"/>
        <v>29000000</v>
      </c>
      <c r="U23" s="38">
        <f t="shared" si="2"/>
        <v>0</v>
      </c>
      <c r="V23" s="54"/>
    </row>
    <row r="24" spans="1:22" s="7" customFormat="1" ht="15" customHeight="1">
      <c r="A24" s="5"/>
      <c r="B24" s="23" t="s">
        <v>15</v>
      </c>
      <c r="C24" s="30"/>
      <c r="D24" s="6">
        <f>SUM(D14:D23)</f>
        <v>4000000000</v>
      </c>
      <c r="E24" s="6"/>
      <c r="F24" s="6"/>
      <c r="G24" s="6"/>
      <c r="H24" s="17">
        <f aca="true" t="shared" si="3" ref="H24:V24">SUM(H14:H23)</f>
        <v>1520000000</v>
      </c>
      <c r="I24" s="17">
        <f t="shared" si="3"/>
        <v>0</v>
      </c>
      <c r="J24" s="17">
        <f t="shared" si="3"/>
        <v>0</v>
      </c>
      <c r="K24" s="17">
        <f t="shared" si="3"/>
        <v>3490000000</v>
      </c>
      <c r="L24" s="17">
        <f t="shared" si="3"/>
        <v>56550205.470000006</v>
      </c>
      <c r="M24" s="17">
        <f t="shared" si="3"/>
        <v>0</v>
      </c>
      <c r="N24" s="17">
        <f t="shared" si="3"/>
        <v>3511000000</v>
      </c>
      <c r="O24" s="17">
        <f t="shared" si="3"/>
        <v>56550205.470000006</v>
      </c>
      <c r="P24" s="17">
        <f t="shared" si="3"/>
        <v>0</v>
      </c>
      <c r="Q24" s="17">
        <f t="shared" si="3"/>
        <v>0</v>
      </c>
      <c r="R24" s="17">
        <f t="shared" si="3"/>
        <v>0</v>
      </c>
      <c r="S24" s="17">
        <f t="shared" si="3"/>
        <v>0</v>
      </c>
      <c r="T24" s="17">
        <f t="shared" si="3"/>
        <v>1499000000</v>
      </c>
      <c r="U24" s="17">
        <f t="shared" si="3"/>
        <v>0</v>
      </c>
      <c r="V24" s="65">
        <f t="shared" si="3"/>
        <v>0</v>
      </c>
    </row>
    <row r="25" spans="1:22" ht="12.75">
      <c r="A25" s="3" t="s">
        <v>16</v>
      </c>
      <c r="B25" s="84" t="s">
        <v>17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5"/>
    </row>
    <row r="26" spans="1:22" ht="25.5">
      <c r="A26" s="3"/>
      <c r="B26" s="22" t="s">
        <v>18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1:22" ht="12.75">
      <c r="A27" s="47"/>
      <c r="B27" s="35"/>
      <c r="C27" s="56"/>
      <c r="D27" s="29"/>
      <c r="E27" s="56"/>
      <c r="F27" s="56"/>
      <c r="G27" s="56"/>
      <c r="H27" s="2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51"/>
    </row>
    <row r="28" spans="1:22" ht="12.75">
      <c r="A28" s="47"/>
      <c r="B28" s="35"/>
      <c r="C28" s="56"/>
      <c r="D28" s="29"/>
      <c r="E28" s="56"/>
      <c r="F28" s="56"/>
      <c r="G28" s="56"/>
      <c r="H28" s="2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51"/>
    </row>
    <row r="29" spans="1:22" ht="12.75">
      <c r="A29" s="47"/>
      <c r="B29" s="35"/>
      <c r="C29" s="56"/>
      <c r="D29" s="38"/>
      <c r="E29" s="56"/>
      <c r="F29" s="56"/>
      <c r="G29" s="56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1"/>
    </row>
    <row r="30" spans="1:22" s="2" customFormat="1" ht="12.75">
      <c r="A30" s="3"/>
      <c r="B30" s="24" t="s">
        <v>19</v>
      </c>
      <c r="C30" s="8"/>
      <c r="D30" s="17"/>
      <c r="E30" s="8"/>
      <c r="F30" s="8"/>
      <c r="G30" s="8"/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2">
        <v>0</v>
      </c>
    </row>
    <row r="31" spans="1:22" ht="25.5">
      <c r="A31" s="47"/>
      <c r="B31" s="24" t="s">
        <v>20</v>
      </c>
      <c r="C31" s="56"/>
      <c r="D31" s="57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8"/>
    </row>
    <row r="32" spans="1:22" ht="63.75">
      <c r="A32" s="34">
        <v>1</v>
      </c>
      <c r="B32" s="35" t="s">
        <v>51</v>
      </c>
      <c r="C32" s="70" t="s">
        <v>33</v>
      </c>
      <c r="D32" s="36">
        <v>420654000</v>
      </c>
      <c r="E32" s="71" t="s">
        <v>34</v>
      </c>
      <c r="F32" s="72">
        <v>43791</v>
      </c>
      <c r="G32" s="73" t="s">
        <v>35</v>
      </c>
      <c r="H32" s="36"/>
      <c r="I32" s="36"/>
      <c r="J32" s="36"/>
      <c r="K32" s="36">
        <v>1412305000</v>
      </c>
      <c r="L32" s="36">
        <v>295059.22</v>
      </c>
      <c r="M32" s="36"/>
      <c r="N32" s="36">
        <v>1412305000</v>
      </c>
      <c r="O32" s="36">
        <v>295059.22</v>
      </c>
      <c r="P32" s="36"/>
      <c r="Q32" s="36"/>
      <c r="R32" s="36"/>
      <c r="S32" s="36"/>
      <c r="T32" s="38">
        <f aca="true" t="shared" si="4" ref="T32:V34">H32+K32-N32-Q32</f>
        <v>0</v>
      </c>
      <c r="U32" s="38">
        <f t="shared" si="4"/>
        <v>0</v>
      </c>
      <c r="V32" s="51">
        <f t="shared" si="4"/>
        <v>0</v>
      </c>
    </row>
    <row r="33" spans="1:22" ht="12.75" hidden="1">
      <c r="A33" s="47"/>
      <c r="B33" s="28"/>
      <c r="C33" s="49"/>
      <c r="D33" s="49"/>
      <c r="E33" s="49"/>
      <c r="F33" s="49"/>
      <c r="G33" s="49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>
        <f t="shared" si="4"/>
        <v>0</v>
      </c>
      <c r="U33" s="38">
        <f t="shared" si="4"/>
        <v>0</v>
      </c>
      <c r="V33" s="51">
        <f t="shared" si="4"/>
        <v>0</v>
      </c>
    </row>
    <row r="34" spans="1:22" ht="12.75">
      <c r="A34" s="47"/>
      <c r="B34" s="35"/>
      <c r="C34" s="56"/>
      <c r="D34" s="38"/>
      <c r="E34" s="56"/>
      <c r="F34" s="56"/>
      <c r="G34" s="56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>
        <f t="shared" si="4"/>
        <v>0</v>
      </c>
      <c r="U34" s="38">
        <f t="shared" si="4"/>
        <v>0</v>
      </c>
      <c r="V34" s="51">
        <f t="shared" si="4"/>
        <v>0</v>
      </c>
    </row>
    <row r="35" spans="1:22" s="2" customFormat="1" ht="12.75">
      <c r="A35" s="3"/>
      <c r="B35" s="24" t="s">
        <v>21</v>
      </c>
      <c r="C35" s="8"/>
      <c r="D35" s="17">
        <f>SUM(D32:D34)</f>
        <v>420654000</v>
      </c>
      <c r="E35" s="8"/>
      <c r="F35" s="8"/>
      <c r="G35" s="8"/>
      <c r="H35" s="59">
        <f>SUM(H32:H34)</f>
        <v>0</v>
      </c>
      <c r="I35" s="59">
        <f aca="true" t="shared" si="5" ref="I35:V35">SUM(I32:I34)</f>
        <v>0</v>
      </c>
      <c r="J35" s="59">
        <f t="shared" si="5"/>
        <v>0</v>
      </c>
      <c r="K35" s="59">
        <f t="shared" si="5"/>
        <v>1412305000</v>
      </c>
      <c r="L35" s="59">
        <f t="shared" si="5"/>
        <v>295059.22</v>
      </c>
      <c r="M35" s="59">
        <f t="shared" si="5"/>
        <v>0</v>
      </c>
      <c r="N35" s="59">
        <f t="shared" si="5"/>
        <v>1412305000</v>
      </c>
      <c r="O35" s="59">
        <f t="shared" si="5"/>
        <v>295059.22</v>
      </c>
      <c r="P35" s="59">
        <f t="shared" si="5"/>
        <v>0</v>
      </c>
      <c r="Q35" s="59">
        <f t="shared" si="5"/>
        <v>0</v>
      </c>
      <c r="R35" s="59">
        <f t="shared" si="5"/>
        <v>0</v>
      </c>
      <c r="S35" s="59">
        <f t="shared" si="5"/>
        <v>0</v>
      </c>
      <c r="T35" s="59">
        <f t="shared" si="5"/>
        <v>0</v>
      </c>
      <c r="U35" s="59">
        <f t="shared" si="5"/>
        <v>0</v>
      </c>
      <c r="V35" s="66">
        <f t="shared" si="5"/>
        <v>0</v>
      </c>
    </row>
    <row r="36" spans="1:22" s="2" customFormat="1" ht="12.75">
      <c r="A36" s="3"/>
      <c r="B36" s="24" t="s">
        <v>22</v>
      </c>
      <c r="C36" s="8"/>
      <c r="D36" s="18">
        <f>D30+D35</f>
        <v>420654000</v>
      </c>
      <c r="E36" s="8"/>
      <c r="F36" s="8"/>
      <c r="G36" s="8"/>
      <c r="H36" s="59">
        <f>H30+H35</f>
        <v>0</v>
      </c>
      <c r="I36" s="59">
        <f aca="true" t="shared" si="6" ref="I36:V36">I30+I35</f>
        <v>0</v>
      </c>
      <c r="J36" s="59">
        <f t="shared" si="6"/>
        <v>0</v>
      </c>
      <c r="K36" s="59">
        <f t="shared" si="6"/>
        <v>1412305000</v>
      </c>
      <c r="L36" s="59">
        <f t="shared" si="6"/>
        <v>295059.22</v>
      </c>
      <c r="M36" s="59">
        <f t="shared" si="6"/>
        <v>0</v>
      </c>
      <c r="N36" s="59">
        <f t="shared" si="6"/>
        <v>1412305000</v>
      </c>
      <c r="O36" s="59">
        <f t="shared" si="6"/>
        <v>295059.22</v>
      </c>
      <c r="P36" s="59">
        <f t="shared" si="6"/>
        <v>0</v>
      </c>
      <c r="Q36" s="59">
        <f t="shared" si="6"/>
        <v>0</v>
      </c>
      <c r="R36" s="59">
        <f t="shared" si="6"/>
        <v>0</v>
      </c>
      <c r="S36" s="59">
        <f t="shared" si="6"/>
        <v>0</v>
      </c>
      <c r="T36" s="59">
        <f t="shared" si="6"/>
        <v>0</v>
      </c>
      <c r="U36" s="59">
        <f t="shared" si="6"/>
        <v>0</v>
      </c>
      <c r="V36" s="66">
        <f t="shared" si="6"/>
        <v>0</v>
      </c>
    </row>
    <row r="37" spans="1:22" ht="12.75">
      <c r="A37" s="3" t="s">
        <v>23</v>
      </c>
      <c r="B37" s="76" t="s">
        <v>24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</row>
    <row r="38" spans="1:22" ht="13.5" customHeight="1">
      <c r="A38" s="47"/>
      <c r="B38" s="35"/>
      <c r="C38" s="56"/>
      <c r="D38" s="57"/>
      <c r="E38" s="56"/>
      <c r="F38" s="56"/>
      <c r="G38" s="56"/>
      <c r="H38" s="5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>
        <f aca="true" t="shared" si="7" ref="T38:V39">H38+K38-N38-Q38</f>
        <v>0</v>
      </c>
      <c r="U38" s="38">
        <f t="shared" si="7"/>
        <v>0</v>
      </c>
      <c r="V38" s="51">
        <f t="shared" si="7"/>
        <v>0</v>
      </c>
    </row>
    <row r="39" spans="1:22" ht="12" customHeight="1">
      <c r="A39" s="47"/>
      <c r="B39" s="35"/>
      <c r="C39" s="60"/>
      <c r="D39" s="60"/>
      <c r="E39" s="60"/>
      <c r="F39" s="60"/>
      <c r="G39" s="60"/>
      <c r="H39" s="38"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>
        <f t="shared" si="7"/>
        <v>0</v>
      </c>
      <c r="U39" s="38">
        <f t="shared" si="7"/>
        <v>0</v>
      </c>
      <c r="V39" s="51">
        <f t="shared" si="7"/>
        <v>0</v>
      </c>
    </row>
    <row r="40" spans="1:22" s="2" customFormat="1" ht="12" customHeight="1">
      <c r="A40" s="3"/>
      <c r="B40" s="24" t="s">
        <v>25</v>
      </c>
      <c r="C40" s="8"/>
      <c r="D40" s="8"/>
      <c r="E40" s="8"/>
      <c r="F40" s="8"/>
      <c r="G40" s="8"/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2">
        <v>0</v>
      </c>
    </row>
    <row r="41" spans="1:22" s="2" customFormat="1" ht="13.5" thickBot="1">
      <c r="A41" s="25"/>
      <c r="B41" s="26" t="s">
        <v>26</v>
      </c>
      <c r="C41" s="27"/>
      <c r="D41" s="37">
        <f>D12+D24+D36+D40</f>
        <v>4420654000</v>
      </c>
      <c r="E41" s="27"/>
      <c r="F41" s="27"/>
      <c r="G41" s="27"/>
      <c r="H41" s="61">
        <f aca="true" t="shared" si="8" ref="H41:V41">H12+H24+H36+H40</f>
        <v>1520000000</v>
      </c>
      <c r="I41" s="61">
        <f t="shared" si="8"/>
        <v>0</v>
      </c>
      <c r="J41" s="61">
        <f t="shared" si="8"/>
        <v>0</v>
      </c>
      <c r="K41" s="61">
        <f t="shared" si="8"/>
        <v>4902305000</v>
      </c>
      <c r="L41" s="61">
        <f t="shared" si="8"/>
        <v>56845264.690000005</v>
      </c>
      <c r="M41" s="61">
        <f t="shared" si="8"/>
        <v>0</v>
      </c>
      <c r="N41" s="61">
        <f t="shared" si="8"/>
        <v>4923305000</v>
      </c>
      <c r="O41" s="61">
        <f t="shared" si="8"/>
        <v>56845264.690000005</v>
      </c>
      <c r="P41" s="61">
        <f t="shared" si="8"/>
        <v>0</v>
      </c>
      <c r="Q41" s="61">
        <f t="shared" si="8"/>
        <v>0</v>
      </c>
      <c r="R41" s="61">
        <f t="shared" si="8"/>
        <v>0</v>
      </c>
      <c r="S41" s="61">
        <f t="shared" si="8"/>
        <v>0</v>
      </c>
      <c r="T41" s="61">
        <f t="shared" si="8"/>
        <v>1499000000</v>
      </c>
      <c r="U41" s="61">
        <f t="shared" si="8"/>
        <v>0</v>
      </c>
      <c r="V41" s="62">
        <f t="shared" si="8"/>
        <v>0</v>
      </c>
    </row>
    <row r="43" spans="14:15" ht="12.75">
      <c r="N43" s="63"/>
      <c r="O43" s="63"/>
    </row>
    <row r="44" ht="12.75">
      <c r="N44" s="63"/>
    </row>
    <row r="45" ht="12.75">
      <c r="N45" s="63"/>
    </row>
    <row r="46" spans="2:14" s="9" customFormat="1" ht="18">
      <c r="B46" s="19"/>
      <c r="N46" s="10"/>
    </row>
    <row r="47" spans="2:18" s="9" customFormat="1" ht="18" customHeight="1">
      <c r="B47" s="19"/>
      <c r="C47" s="96" t="s">
        <v>48</v>
      </c>
      <c r="D47" s="96"/>
      <c r="E47" s="96"/>
      <c r="F47" s="12"/>
      <c r="G47" s="12"/>
      <c r="H47" s="68"/>
      <c r="I47" s="68"/>
      <c r="J47" s="9" t="s">
        <v>49</v>
      </c>
      <c r="Q47" s="13"/>
      <c r="R47" s="13"/>
    </row>
    <row r="48" spans="2:18" s="9" customFormat="1" ht="18">
      <c r="B48" s="19"/>
      <c r="C48" s="96"/>
      <c r="D48" s="96"/>
      <c r="E48" s="96"/>
      <c r="F48" s="89" t="s">
        <v>27</v>
      </c>
      <c r="G48" s="89"/>
      <c r="H48" s="86"/>
      <c r="I48" s="86"/>
      <c r="J48" s="69" t="s">
        <v>28</v>
      </c>
      <c r="Q48" s="13"/>
      <c r="R48" s="13"/>
    </row>
    <row r="49" spans="2:18" s="9" customFormat="1" ht="18">
      <c r="B49" s="19"/>
      <c r="C49" s="11"/>
      <c r="D49" s="11"/>
      <c r="E49" s="11"/>
      <c r="F49" s="11"/>
      <c r="G49" s="11"/>
      <c r="H49" s="16"/>
      <c r="I49" s="16"/>
      <c r="J49" s="14"/>
      <c r="Q49" s="13"/>
      <c r="R49" s="13"/>
    </row>
    <row r="50" spans="2:18" s="9" customFormat="1" ht="18">
      <c r="B50" s="19"/>
      <c r="C50" s="11"/>
      <c r="D50" s="11"/>
      <c r="E50" s="11"/>
      <c r="F50" s="11"/>
      <c r="G50" s="11"/>
      <c r="H50" s="16"/>
      <c r="I50" s="16"/>
      <c r="J50" s="14"/>
      <c r="Q50" s="13"/>
      <c r="R50" s="13"/>
    </row>
    <row r="51" spans="2:18" s="9" customFormat="1" ht="18">
      <c r="B51" s="19"/>
      <c r="C51" s="11"/>
      <c r="D51" s="11"/>
      <c r="E51" s="11"/>
      <c r="F51" s="11"/>
      <c r="G51" s="11"/>
      <c r="H51" s="16"/>
      <c r="I51" s="16"/>
      <c r="J51" s="14"/>
      <c r="Q51" s="13"/>
      <c r="R51" s="13"/>
    </row>
    <row r="52" spans="2:18" s="9" customFormat="1" ht="18">
      <c r="B52" s="19"/>
      <c r="Q52" s="13"/>
      <c r="R52" s="13"/>
    </row>
    <row r="53" spans="2:18" s="9" customFormat="1" ht="18">
      <c r="B53" s="19"/>
      <c r="C53" s="9" t="s">
        <v>54</v>
      </c>
      <c r="F53" s="12"/>
      <c r="G53" s="12"/>
      <c r="H53" s="68"/>
      <c r="I53" s="68"/>
      <c r="J53" s="9" t="s">
        <v>55</v>
      </c>
      <c r="Q53" s="13"/>
      <c r="R53" s="13"/>
    </row>
    <row r="54" spans="2:10" s="9" customFormat="1" ht="18">
      <c r="B54" s="19"/>
      <c r="F54" s="89" t="s">
        <v>27</v>
      </c>
      <c r="G54" s="89"/>
      <c r="H54" s="86"/>
      <c r="I54" s="86"/>
      <c r="J54" s="69" t="s">
        <v>28</v>
      </c>
    </row>
    <row r="55" spans="2:10" s="9" customFormat="1" ht="18">
      <c r="B55" s="19"/>
      <c r="H55" s="16"/>
      <c r="I55" s="16"/>
      <c r="J55" s="15"/>
    </row>
  </sheetData>
  <sheetProtection/>
  <mergeCells count="27">
    <mergeCell ref="A2:I2"/>
    <mergeCell ref="K4:M4"/>
    <mergeCell ref="N4:S4"/>
    <mergeCell ref="U4:V4"/>
    <mergeCell ref="A5:A6"/>
    <mergeCell ref="C47:E48"/>
    <mergeCell ref="F48:G48"/>
    <mergeCell ref="J2:K2"/>
    <mergeCell ref="B5:B6"/>
    <mergeCell ref="K5:M5"/>
    <mergeCell ref="H54:I54"/>
    <mergeCell ref="B13:V13"/>
    <mergeCell ref="F5:F6"/>
    <mergeCell ref="G5:G6"/>
    <mergeCell ref="H5:J5"/>
    <mergeCell ref="Q5:S5"/>
    <mergeCell ref="T5:V5"/>
    <mergeCell ref="F54:G54"/>
    <mergeCell ref="H48:I48"/>
    <mergeCell ref="B8:V8"/>
    <mergeCell ref="B37:V37"/>
    <mergeCell ref="N5:P5"/>
    <mergeCell ref="G14:G23"/>
    <mergeCell ref="E5:E6"/>
    <mergeCell ref="B25:V25"/>
    <mergeCell ref="C5:C6"/>
    <mergeCell ref="D5:D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2019-12-02T12:10:01Z</cp:lastPrinted>
  <dcterms:created xsi:type="dcterms:W3CDTF">2008-02-07T07:11:54Z</dcterms:created>
  <dcterms:modified xsi:type="dcterms:W3CDTF">2020-02-04T09:25:52Z</dcterms:modified>
  <cp:category/>
  <cp:version/>
  <cp:contentType/>
  <cp:contentStatus/>
</cp:coreProperties>
</file>