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<sst xmlns="http://schemas.openxmlformats.org/spreadsheetml/2006/main" count="53" uniqueCount="31">
  <si>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</si>
  <si>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</si>
  <si>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</si>
  <si>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</si>
  <si>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</si>
  <si>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</si>
  <si>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</si>
  <si>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</si>
  <si>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</si>
  <si>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</si>
  <si>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</si>
  <si>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</si>
  <si>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</si>
  <si>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</si>
  <si>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</si>
  <si>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</si>
  <si>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</si>
  <si>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</si>
  <si>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</si>
  <si>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</si>
  <si>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</si>
  <si>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</si>
  <si>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</si>
  <si>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СУДОРЕМОНТНИКОВ ул.</t>
  </si>
  <si>
    <t>9</t>
  </si>
  <si>
    <t>532</t>
  </si>
  <si>
    <t>621,4</t>
  </si>
  <si>
    <t>Лот5  Исакогорский и Цигломенский территориальный округ</t>
  </si>
  <si>
    <t xml:space="preserve">к Извещению и документации </t>
  </si>
  <si>
    <t>о проведении открытого конкурса</t>
  </si>
  <si>
    <t xml:space="preserve">Приложение № 4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</si>
</sst>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wrapText="1"/>
    </xf>
    <xf numFmtId="164" fontId="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29" sqref="D29"/>
    </sheetView>
  </sheetViews>
  <sheetFormatPr defaultColWidth="9.00390625" defaultRowHeight="12.75"/>
  <cols>
    <col min="1" max="1" width="20.375" style="1" customWidth="1"/>
    <col min="2" max="2" width="54.75390625" style="1" customWidth="1"/>
    <col min="3" max="3" width="0.12890625" style="1" customWidth="1"/>
    <col min="4" max="4" width="21.125" style="1" customWidth="1"/>
    <col min="5" max="5" width="13.625" style="1" customWidth="1"/>
    <col min="6" max="16384" width="9.125" style="1" customWidth="1"/>
  </cols>
  <sheetData>
    <row r="1" spans="2:4" s="6" customFormat="1" ht="15.75">
      <c r="B1" s="7"/>
      <c r="C1" s="7"/>
      <c r="D1" s="57" t="s">
        <v>30</v>
      </c>
    </row>
    <row r="2" spans="2:4" s="6" customFormat="1" ht="15.75">
      <c r="B2" s="8"/>
      <c r="C2" s="8"/>
      <c r="D2" s="38" t="s">
        <v>28</v>
      </c>
    </row>
    <row r="3" spans="2:4" s="6" customFormat="1" ht="15.75">
      <c r="B3" s="8"/>
      <c r="C3" s="8"/>
      <c r="D3" s="38" t="s">
        <v>29</v>
      </c>
    </row>
    <row r="4" spans="1:3" s="6" customFormat="1" ht="14.25" customHeight="1">
      <c r="A4" s="9"/>
      <c r="B4" s="10"/>
      <c r="C4" s="10"/>
    </row>
    <row r="5" spans="1:3" s="12" customFormat="1" ht="54.75" customHeight="1">
      <c r="A5" s="52" t="s">
        <v>22</v>
      </c>
      <c r="B5" s="52"/>
      <c r="C5" s="11"/>
    </row>
    <row r="6" spans="1:3" s="6" customFormat="1" ht="18.75" customHeight="1">
      <c r="A6" s="55" t="s">
        <v>27</v>
      </c>
      <c r="B6" s="55"/>
      <c r="C6" s="56"/>
    </row>
    <row r="7" spans="1:4" s="13" customFormat="1" ht="33.75" customHeight="1">
      <c r="A7" s="53" t="s">
        <v>7</v>
      </c>
      <c r="B7" s="54" t="s">
        <v>8</v>
      </c>
      <c r="C7" s="34"/>
      <c r="D7" s="44" t="s">
        <v>23</v>
      </c>
    </row>
    <row r="8" spans="1:4" s="13" customFormat="1" ht="18" customHeight="1">
      <c r="A8" s="53"/>
      <c r="B8" s="54"/>
      <c r="C8" s="35"/>
      <c r="D8" s="43" t="s">
        <v>24</v>
      </c>
    </row>
    <row r="9" spans="1:4" s="6" customFormat="1" ht="13.5" customHeight="1">
      <c r="A9" s="14"/>
      <c r="B9" s="14" t="s">
        <v>9</v>
      </c>
      <c r="C9" s="36"/>
      <c r="D9" s="45" t="s">
        <v>26</v>
      </c>
    </row>
    <row r="10" spans="1:4" s="6" customFormat="1" ht="13.5" customHeight="1" thickBot="1">
      <c r="A10" s="14"/>
      <c r="B10" s="14" t="s">
        <v>10</v>
      </c>
      <c r="C10" s="36"/>
      <c r="D10" s="45" t="s">
        <v>26</v>
      </c>
    </row>
    <row r="11" spans="1:4" s="6" customFormat="1" ht="13.5" customHeight="1" thickTop="1">
      <c r="A11" s="47" t="s">
        <v>6</v>
      </c>
      <c r="B11" s="23" t="s">
        <v>3</v>
      </c>
      <c r="C11" s="15"/>
      <c r="D11" s="15">
        <f>D10*35%/100</f>
        <v>2.1748999999999996</v>
      </c>
    </row>
    <row r="12" spans="1:4" s="12" customFormat="1" ht="13.5" customHeight="1">
      <c r="A12" s="48"/>
      <c r="B12" s="24" t="s">
        <v>13</v>
      </c>
      <c r="C12" s="16"/>
      <c r="D12" s="16">
        <f>1007.68*D11</f>
        <v>2191.6032319999995</v>
      </c>
    </row>
    <row r="13" spans="1:4" s="6" customFormat="1" ht="13.5" customHeight="1">
      <c r="A13" s="48"/>
      <c r="B13" s="24" t="s">
        <v>2</v>
      </c>
      <c r="C13" s="5"/>
      <c r="D13" s="5">
        <f>D12/D9/12</f>
        <v>0.2939066666666666</v>
      </c>
    </row>
    <row r="14" spans="1:4" s="6" customFormat="1" ht="13.5" customHeight="1" thickBot="1">
      <c r="A14" s="49"/>
      <c r="B14" s="25" t="s">
        <v>0</v>
      </c>
      <c r="C14" s="17"/>
      <c r="D14" s="17" t="s">
        <v>14</v>
      </c>
    </row>
    <row r="15" spans="1:4" s="6" customFormat="1" ht="13.5" customHeight="1" thickTop="1">
      <c r="A15" s="48" t="s">
        <v>16</v>
      </c>
      <c r="B15" s="30" t="s">
        <v>4</v>
      </c>
      <c r="C15" s="31"/>
      <c r="D15" s="31">
        <f>D10*10%/10</f>
        <v>6.214</v>
      </c>
    </row>
    <row r="16" spans="1:4" s="6" customFormat="1" ht="13.5" customHeight="1">
      <c r="A16" s="48"/>
      <c r="B16" s="24" t="s">
        <v>13</v>
      </c>
      <c r="C16" s="5"/>
      <c r="D16" s="5">
        <f>2281.73*D15</f>
        <v>14178.670220000002</v>
      </c>
    </row>
    <row r="17" spans="1:4" s="6" customFormat="1" ht="13.5" customHeight="1">
      <c r="A17" s="48"/>
      <c r="B17" s="24" t="s">
        <v>2</v>
      </c>
      <c r="C17" s="5"/>
      <c r="D17" s="5">
        <f>D16/D9/12</f>
        <v>1.901441666666667</v>
      </c>
    </row>
    <row r="18" spans="1:4" s="6" customFormat="1" ht="13.5" customHeight="1" thickBot="1">
      <c r="A18" s="49"/>
      <c r="B18" s="25" t="s">
        <v>0</v>
      </c>
      <c r="C18" s="32"/>
      <c r="D18" s="32" t="s">
        <v>14</v>
      </c>
    </row>
    <row r="19" spans="1:4" s="6" customFormat="1" ht="13.5" customHeight="1" thickTop="1">
      <c r="A19" s="47" t="s">
        <v>17</v>
      </c>
      <c r="B19" s="26" t="s">
        <v>11</v>
      </c>
      <c r="C19" s="36"/>
      <c r="D19" s="45" t="s">
        <v>25</v>
      </c>
    </row>
    <row r="20" spans="1:4" s="6" customFormat="1" ht="13.5" customHeight="1">
      <c r="A20" s="48"/>
      <c r="B20" s="27" t="s">
        <v>4</v>
      </c>
      <c r="C20" s="18"/>
      <c r="D20" s="18">
        <f>D19*0.08</f>
        <v>42.56</v>
      </c>
    </row>
    <row r="21" spans="1:4" s="6" customFormat="1" ht="13.5" customHeight="1">
      <c r="A21" s="48"/>
      <c r="B21" s="24" t="s">
        <v>13</v>
      </c>
      <c r="C21" s="4"/>
      <c r="D21" s="4">
        <f>445.14*D20</f>
        <v>18945.1584</v>
      </c>
    </row>
    <row r="22" spans="1:4" s="6" customFormat="1" ht="13.5" customHeight="1">
      <c r="A22" s="48"/>
      <c r="B22" s="24" t="s">
        <v>2</v>
      </c>
      <c r="C22" s="5"/>
      <c r="D22" s="5">
        <f>D21/D9/12</f>
        <v>2.540655294496299</v>
      </c>
    </row>
    <row r="23" spans="1:4" s="6" customFormat="1" ht="13.5" customHeight="1" thickBot="1">
      <c r="A23" s="49"/>
      <c r="B23" s="25" t="s">
        <v>0</v>
      </c>
      <c r="C23" s="17"/>
      <c r="D23" s="17" t="s">
        <v>21</v>
      </c>
    </row>
    <row r="24" spans="1:4" s="6" customFormat="1" ht="13.5" customHeight="1" thickTop="1">
      <c r="A24" s="47" t="s">
        <v>18</v>
      </c>
      <c r="B24" s="23" t="s">
        <v>4</v>
      </c>
      <c r="C24" s="33"/>
      <c r="D24" s="33">
        <f>D10*0.25%</f>
        <v>1.5534999999999999</v>
      </c>
    </row>
    <row r="25" spans="1:4" s="6" customFormat="1" ht="13.5" customHeight="1">
      <c r="A25" s="48"/>
      <c r="B25" s="24" t="s">
        <v>13</v>
      </c>
      <c r="C25" s="18"/>
      <c r="D25" s="18">
        <f>71.18*D24</f>
        <v>110.57813</v>
      </c>
    </row>
    <row r="26" spans="1:4" s="6" customFormat="1" ht="13.5" customHeight="1">
      <c r="A26" s="48"/>
      <c r="B26" s="24" t="s">
        <v>2</v>
      </c>
      <c r="C26" s="18"/>
      <c r="D26" s="18">
        <f>D25/D9/12</f>
        <v>0.014829166666666666</v>
      </c>
    </row>
    <row r="27" spans="1:4" s="6" customFormat="1" ht="13.5" customHeight="1" thickBot="1">
      <c r="A27" s="49"/>
      <c r="B27" s="25" t="s">
        <v>0</v>
      </c>
      <c r="C27" s="32"/>
      <c r="D27" s="32" t="s">
        <v>14</v>
      </c>
    </row>
    <row r="28" spans="1:4" s="6" customFormat="1" ht="13.5" customHeight="1" thickTop="1">
      <c r="A28" s="47" t="s">
        <v>19</v>
      </c>
      <c r="B28" s="23" t="s">
        <v>5</v>
      </c>
      <c r="C28" s="19"/>
      <c r="D28" s="19">
        <f>D10*0.48%</f>
        <v>2.9827199999999996</v>
      </c>
    </row>
    <row r="29" spans="1:4" s="6" customFormat="1" ht="13.5" customHeight="1">
      <c r="A29" s="48"/>
      <c r="B29" s="24" t="s">
        <v>13</v>
      </c>
      <c r="C29" s="18"/>
      <c r="D29" s="18">
        <f>45.32*D28</f>
        <v>135.17687039999998</v>
      </c>
    </row>
    <row r="30" spans="1:4" s="6" customFormat="1" ht="13.5" customHeight="1">
      <c r="A30" s="48"/>
      <c r="B30" s="24" t="s">
        <v>2</v>
      </c>
      <c r="C30" s="18"/>
      <c r="D30" s="18">
        <f>D29/D9/12</f>
        <v>0.018128</v>
      </c>
    </row>
    <row r="31" spans="1:4" s="6" customFormat="1" ht="13.5" customHeight="1" thickBot="1">
      <c r="A31" s="49"/>
      <c r="B31" s="25" t="s">
        <v>0</v>
      </c>
      <c r="C31" s="17"/>
      <c r="D31" s="17" t="s">
        <v>14</v>
      </c>
    </row>
    <row r="32" spans="1:4" s="6" customFormat="1" ht="13.5" customHeight="1" thickTop="1">
      <c r="A32" s="47" t="s">
        <v>20</v>
      </c>
      <c r="B32" s="26" t="s">
        <v>15</v>
      </c>
      <c r="C32" s="2"/>
      <c r="D32" s="2">
        <v>12</v>
      </c>
    </row>
    <row r="33" spans="1:4" s="6" customFormat="1" ht="13.5" customHeight="1">
      <c r="A33" s="48"/>
      <c r="B33" s="28" t="s">
        <v>4</v>
      </c>
      <c r="C33" s="3"/>
      <c r="D33" s="46">
        <f>D32*8%</f>
        <v>0.96</v>
      </c>
    </row>
    <row r="34" spans="1:4" s="6" customFormat="1" ht="13.5" customHeight="1">
      <c r="A34" s="48"/>
      <c r="B34" s="29" t="s">
        <v>1</v>
      </c>
      <c r="C34" s="4"/>
      <c r="D34" s="4">
        <f>D33*1209.48</f>
        <v>1161.1008</v>
      </c>
    </row>
    <row r="35" spans="1:4" s="6" customFormat="1" ht="13.5" customHeight="1">
      <c r="A35" s="48"/>
      <c r="B35" s="29" t="s">
        <v>2</v>
      </c>
      <c r="C35" s="5"/>
      <c r="D35" s="5">
        <f>D34/D9</f>
        <v>1.8685239781139362</v>
      </c>
    </row>
    <row r="36" spans="1:4" s="6" customFormat="1" ht="13.5" customHeight="1" thickBot="1">
      <c r="A36" s="49"/>
      <c r="B36" s="25" t="s">
        <v>0</v>
      </c>
      <c r="C36" s="17"/>
      <c r="D36" s="17" t="s">
        <v>14</v>
      </c>
    </row>
    <row r="37" spans="1:5" s="14" customFormat="1" ht="13.5" customHeight="1" thickTop="1">
      <c r="A37" s="50" t="s">
        <v>12</v>
      </c>
      <c r="B37" s="51"/>
      <c r="C37" s="20"/>
      <c r="D37" s="20">
        <f>D12+D16+D21+D25+D29+D34</f>
        <v>36722.2876524</v>
      </c>
      <c r="E37" s="37"/>
    </row>
    <row r="38" spans="3:4" s="14" customFormat="1" ht="13.5" customHeight="1">
      <c r="C38" s="21"/>
      <c r="D38" s="21"/>
    </row>
    <row r="39" spans="3:4" s="14" customFormat="1" ht="13.5" customHeight="1">
      <c r="C39" s="22"/>
      <c r="D39" s="22">
        <f>D37/D9/12</f>
        <v>4.924671126005793</v>
      </c>
    </row>
    <row r="40" s="6" customFormat="1" ht="12.75"/>
    <row r="41" spans="3:4" s="6" customFormat="1" ht="15.75">
      <c r="C41" s="38"/>
      <c r="D41" s="39"/>
    </row>
    <row r="42" spans="3:4" s="6" customFormat="1" ht="15.75">
      <c r="C42" s="38"/>
      <c r="D42" s="39"/>
    </row>
    <row r="43" spans="3:4" s="6" customFormat="1" ht="12.75">
      <c r="C43" s="40"/>
      <c r="D43" s="39"/>
    </row>
    <row r="44" spans="3:4" s="6" customFormat="1" ht="15.75">
      <c r="C44" s="41"/>
      <c r="D44" s="42"/>
    </row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15:A18"/>
    <mergeCell ref="A19:A23"/>
    <mergeCell ref="A24:A27"/>
    <mergeCell ref="A32:A36"/>
    <mergeCell ref="A37:B37"/>
    <mergeCell ref="A28:A31"/>
    <mergeCell ref="A5:B5"/>
    <mergeCell ref="A7:A8"/>
    <mergeCell ref="B7:B8"/>
    <mergeCell ref="A6:C6"/>
    <mergeCell ref="A11:A14"/>
  </mergeCells>
  <printOptions/>
  <pageMargins left="0.1968503937007874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2016-02-05T12:13:41Z</cp:lastPrinted>
  <dcterms:created xsi:type="dcterms:W3CDTF">2007-12-13T08:11:03Z</dcterms:created>
  <dcterms:modified xsi:type="dcterms:W3CDTF">2016-02-05T12:15:12Z</dcterms:modified>
  <cp:category/>
  <cp:version/>
  <cp:contentType/>
  <cp:contentStatus/>
</cp:coreProperties>
</file>