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<sst xmlns="http://schemas.openxmlformats.org/spreadsheetml/2006/main" count="379" uniqueCount="356">
  <si>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</si>
  <si>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</si>
  <si>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                         постановлением мэрии</t>
  </si>
  <si>
    <t>000 1 01 02070 01 0000 110</t>
  </si>
  <si>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</si>
  <si>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</si>
  <si>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</si>
  <si>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</si>
  <si>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</si>
  <si>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</si>
  <si>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</si>
  <si>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</si>
  <si>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</si>
  <si>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</si>
  <si>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</si>
  <si>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</si>
  <si>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</si>
  <si>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</si>
  <si>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</si>
  <si>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</si>
  <si>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</si>
  <si>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</si>
  <si>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</si>
  <si>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</si>
  <si>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</si>
  <si>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</si>
  <si>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</si>
  <si>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</si>
  <si>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</si>
  <si>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</si>
  <si>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000 1 14 01040 04 0000 410</t>
  </si>
  <si>
    <t>000 1 06 01020 04 0000 110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</si>
  <si>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</si>
  <si>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</si>
  <si>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</si>
  <si>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</si>
  <si>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</si>
  <si>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</si>
  <si>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</si>
  <si>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</si>
  <si>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</si>
  <si>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</si>
  <si>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</si>
  <si>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</si>
  <si>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</si>
  <si>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</si>
  <si>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</si>
  <si>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</si>
  <si>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</si>
  <si>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</si>
  <si>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</si>
  <si>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</si>
  <si>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</si>
  <si>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</si>
  <si>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</si>
  <si>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</si>
  <si>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</si>
  <si>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</si>
  <si>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</si>
  <si>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</si>
  <si>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</si>
  <si>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</si>
  <si>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</si>
  <si>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</si>
  <si>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</si>
  <si>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</si>
  <si>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</si>
  <si>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</si>
  <si>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</si>
  <si>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</si>
  <si>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</si>
  <si>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</si>
  <si>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</si>
  <si>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</si>
  <si>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</si>
  <si>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</si>
  <si>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</si>
  <si>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</si>
  <si>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</si>
  <si>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</si>
  <si>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</si>
  <si>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</si>
  <si>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</si>
  <si>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</si>
  <si>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</si>
  <si>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</si>
  <si>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</si>
  <si>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</si>
  <si>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</si>
  <si>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</si>
  <si>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</si>
  <si>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</si>
  <si>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</si>
  <si>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</si>
  <si>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</si>
  <si>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</si>
  <si>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</si>
  <si>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</si>
  <si>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</si>
  <si>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</si>
  <si>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</si>
  <si>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</si>
  <si>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Наименование</t>
  </si>
  <si>
    <t>Исполнено,     тыс. рублей</t>
  </si>
  <si>
    <t>ОТЧЕТ</t>
  </si>
  <si>
    <t>об исполнении городского бюджета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</si>
  <si>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</si>
  <si>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</si>
  <si>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000 1 19 00000 00 0000 000</t>
  </si>
  <si>
    <t>000 1 19 04000 04 0000 151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</si>
  <si>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</si>
  <si>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</si>
  <si>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</si>
  <si>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</si>
  <si>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000   1 08 07173 01 0000 110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</si>
  <si>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</si>
  <si>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</si>
  <si>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</si>
  <si>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</si>
  <si>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</si>
  <si>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                    УТВЕРЖДЕН</t>
  </si>
  <si>
    <t xml:space="preserve">                         города Архангельска</t>
  </si>
  <si>
    <t>БЕЗВОЗМЕЗДНЫЕ ПОСТУПЛЕНИЯ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</si>
  <si>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</si>
  <si>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</si>
  <si>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</si>
  <si>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 бюджетам  городских округов</t>
  </si>
  <si>
    <t>000 2 02 02999 04 0000 151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</si>
  <si>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</si>
  <si>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</si>
  <si>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бесплатное обеспечение питанием (молоком или кисломолочными напитками) обучающихся начальных  (1 - 4) классов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</si>
  <si>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</si>
  <si>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</si>
  <si>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</si>
  <si>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</si>
  <si>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</si>
  <si>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</si>
  <si>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</si>
  <si>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</si>
  <si>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</si>
  <si>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</si>
  <si>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</si>
  <si>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</si>
  <si>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</si>
  <si>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</si>
  <si>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</si>
  <si>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</si>
  <si>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</si>
  <si>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</si>
  <si>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</si>
  <si>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</si>
  <si>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</si>
  <si>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</si>
  <si>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</si>
  <si>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 бюджетам городских округов</t>
  </si>
  <si>
    <t>000 2 02 03999 04 0000 151</t>
  </si>
  <si>
    <t xml:space="preserve">в том числе: на реализацию основных общеобразовательных программ в общеобразовательных учреждениях </t>
  </si>
  <si>
    <t>Иные межбюджетные трансферты</t>
  </si>
  <si>
    <t>000 2 02 04000 00 0000 151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</si>
  <si>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</si>
  <si>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</si>
  <si>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Прочие межбюджетные трансферты, передаваемые бюджетам городских округов</t>
  </si>
  <si>
    <t>000 2 02 04999 04 0000 151</t>
  </si>
  <si>
    <t>на 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</si>
  <si>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ВСЕГО</t>
  </si>
  <si>
    <t>на реализацию долгосрочной целевой программы Архангельской области "Совершенствование медицинской помощи больным с сосудистыми заболеваниями на 2009-2010 годы"</t>
  </si>
  <si>
    <t>резервные фонды исполнительных органов государственной власти субъектов Российской Федерации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</si>
  <si>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</si>
  <si>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организацию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</si>
  <si>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</si>
  <si>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</si>
  <si>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</si>
  <si>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</si>
  <si>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</si>
  <si>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</si>
  <si>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</si>
  <si>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</si>
  <si>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</si>
  <si>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</si>
  <si>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</si>
  <si>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</si>
  <si>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</si>
  <si>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</si>
  <si>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</si>
  <si>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000 1 01 02010 01 0000 110</t>
  </si>
  <si>
    <t>000 1 01 02020 01 0000 110</t>
  </si>
  <si>
    <t>000 1 01 02021 01 0000 110</t>
  </si>
  <si>
    <t>000 1 01 02022 01 0000 110</t>
  </si>
  <si>
    <t>000 1 01 02030 01 0000 110</t>
  </si>
  <si>
    <t>000 1 01 02040 01 0000 110</t>
  </si>
  <si>
    <t>000 1 01 02050 01 0000 110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</si>
  <si>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</si>
  <si>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</si>
  <si>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</si>
  <si>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000 1 05 01010 01 0000 110</t>
  </si>
  <si>
    <t>000 1 05 01020 01 0000 110</t>
  </si>
  <si>
    <t>000 1 05 01040 02 0000 110</t>
  </si>
  <si>
    <t>000 1 05 02000 02 0000 110</t>
  </si>
  <si>
    <t>Налог на имущество физических лиц</t>
  </si>
  <si>
    <t>000 1 06 01000 00 0000 110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</si>
  <si>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</si>
  <si>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 входящему в Единую систему газоснабжения</t>
  </si>
  <si>
    <t>000 1 06 02010 02 0000 110</t>
  </si>
  <si>
    <t>000 1 06  02020 02 0000 110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</si>
  <si>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</si>
  <si>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</si>
  <si>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</si>
  <si>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</si>
  <si>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000 1 06 06010 00 0000 110</t>
  </si>
  <si>
    <t>000 1 06 06012 04 0000 110</t>
  </si>
  <si>
    <t>000 1 06 06020 00 0000 110</t>
  </si>
  <si>
    <t>000 1 06 06022 04 0000 110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</si>
  <si>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</si>
  <si>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</si>
  <si>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</si>
  <si>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</si>
  <si>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</si>
  <si>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</si>
  <si>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</si>
  <si>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</si>
  <si>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000 1 09 04000 00 0000 110</t>
  </si>
  <si>
    <t>Земельный налог (по обязательствам, возникшим до 1 января 2006 года) мобилизуемый на территориях городских округов</t>
  </si>
  <si>
    <t>000 1 09 04050 04 0000 110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</si>
  <si>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</si>
  <si>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</si>
  <si>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</si>
  <si>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</si>
  <si>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</si>
  <si>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</si>
  <si>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000 1 09 07010 00 0000 110</t>
  </si>
  <si>
    <t>000 1 09 07010 04 0000 110</t>
  </si>
  <si>
    <t>000 1 09 07030 00 0000 110</t>
  </si>
  <si>
    <t>000 1 09 07030 04 0000 110</t>
  </si>
  <si>
    <t>000 1 09 07050 00 0000 110</t>
  </si>
  <si>
    <t>000 1 09 07050 04 0000 110</t>
  </si>
  <si>
    <t>000 1 11 01000 00 0000 120</t>
  </si>
  <si>
    <t>000 1 11 05010 00 0000 120</t>
  </si>
  <si>
    <t>000 1 11 05020 00 0000 120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</si>
  <si>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</si>
  <si>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</si>
  <si>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</si>
  <si>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000 1 11 09030 00 0000 120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</si>
  <si>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</si>
  <si>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</si>
  <si>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оказания платных услуг  и компенсации затрат государства</t>
  </si>
  <si>
    <t>000 1 13 03000 00 0000 130</t>
  </si>
  <si>
    <t>Доходы от продажи квартир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</si>
  <si>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</si>
  <si>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</si>
  <si>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</si>
  <si>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</si>
  <si>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</si>
  <si>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</si>
  <si>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</si>
  <si>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</si>
  <si>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</si>
  <si>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</si>
  <si>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</si>
  <si>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000 1 16 03010 01 0000 140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</si>
  <si>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</si>
  <si>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000 1 16 03030 01 0000 140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</si>
  <si>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</si>
  <si>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</si>
  <si>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</t>
  </si>
  <si>
    <t>000 1 16 25010 01 0000 140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</si>
  <si>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</si>
  <si>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</si>
  <si>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</si>
  <si>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</si>
  <si>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</si>
  <si>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</si>
  <si>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000 1 16 25040 01 0000 140</t>
  </si>
  <si>
    <t>000 1 16 25050 01 0000 140</t>
  </si>
  <si>
    <t>000 1 16 25060 01 0000 140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</si>
  <si>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</si>
  <si>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</si>
  <si>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000 1 17 05000 00 0000 180</t>
  </si>
  <si>
    <t>Невыясненные поступления</t>
  </si>
  <si>
    <t>000 1 17 01000 00 0000 180</t>
  </si>
  <si>
    <t xml:space="preserve">Прочие субсидии </t>
  </si>
  <si>
    <t>000 2 02 02999 00 0000 151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</si>
  <si>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</si>
  <si>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</si>
  <si>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</si>
  <si>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</si>
  <si>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</si>
  <si>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</si>
  <si>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</si>
  <si>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</si>
  <si>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</si>
  <si>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</si>
  <si>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</si>
  <si>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000 2 02 03055 00 0000 151</t>
  </si>
  <si>
    <t>Прочие субвенции</t>
  </si>
  <si>
    <t>000 2 02 03999 00 0000 151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</si>
  <si>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</si>
  <si>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000 2 02 03049 00 0000 151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</si>
  <si>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</si>
  <si>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</si>
  <si>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000 2 02 04025 00 0000 151</t>
  </si>
  <si>
    <t xml:space="preserve">Прочие межбюджетные трансферты, передаваемые бюджетам </t>
  </si>
  <si>
    <t>000 2 02 04999 00 0000 151</t>
  </si>
  <si>
    <t>Прочие безвозмездные поступления  от бюджетов субъектов Российской Федерации</t>
  </si>
  <si>
    <t>000 2 02 09020 00 0000 151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</si>
  <si>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 133,134,135,135.1 Налогового кодекса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</si>
  <si>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</si>
  <si>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000  1 16 33040 04 0000 140</t>
  </si>
  <si>
    <t>Суммы по искам о возмещении вреда, причиненного окружающей среде</t>
  </si>
  <si>
    <t>000 1 16 35000 00 0000 140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</si>
  <si>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 Петербурга</t>
  </si>
  <si>
    <t>000 2 02 02077 04 0000 151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</si>
  <si>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</si>
  <si>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000 2 02 00000 00 0000 000</t>
  </si>
  <si>
    <t>Безвозмездные поступления от других бюджетов бюджетной системы Российской Федерации</t>
  </si>
  <si>
    <t>000 2 02 02077 00 0000 151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</si>
  <si>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</si>
  <si>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</si>
  <si>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</si>
  <si>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</si>
  <si>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</si>
  <si>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</si>
  <si>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</si>
  <si>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</si>
  <si>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</si>
  <si>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</si>
  <si>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</si>
  <si>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</si>
  <si>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</si>
  <si>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</si>
  <si>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</si>
  <si>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</si>
  <si>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</si>
  <si>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безвозмездные поступления от других бюджетов бюджетной системы</t>
  </si>
  <si>
    <t>000 1 01 02011 01 0000 110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</si>
  <si>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</si>
  <si>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</si>
  <si>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</si>
  <si>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Денежные взыскания (штрафы) за нарушение законодательства об особо охраняемых природных территориях</t>
  </si>
  <si>
    <t>Доходы от  перечисления  части  прибыли государственных     и     муниципальных унитарных    предприятий,    остающейся после  уплаты  налогов  и  обязательных платежей</t>
  </si>
  <si>
    <t>000 1 11 07010 00 0000 120</t>
  </si>
  <si>
    <t>на реализацию долгосрочной целевой программы Архангельской области "Молодежь Поморья (2009-2011 годы)"</t>
  </si>
  <si>
    <t>1. Отчет об исполнении городского бюджета по доходам</t>
  </si>
  <si>
    <t>за 9 месяцев 2010 года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</si>
  <si>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</si>
  <si>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</si>
  <si>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</si>
  <si>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</si>
  <si>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</si>
  <si>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</si>
  <si>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</si>
  <si>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</si>
  <si>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на 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</si>
  <si>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000 2 02 03002 00 0000 151</t>
  </si>
  <si>
    <t>000 2 02 03002 04 0000 151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</si>
  <si>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</si>
  <si>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 xml:space="preserve">                         от 25.10.2010 № 437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</si>
</sst>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3" fillId="0" borderId="9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2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wrapText="1"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0" fontId="1" fillId="0" borderId="1" xfId="18" applyFont="1" applyFill="1" applyBorder="1" applyAlignment="1">
      <alignment vertical="top" wrapText="1"/>
      <protection/>
    </xf>
    <xf numFmtId="0" fontId="1" fillId="0" borderId="10" xfId="18" applyFont="1" applyFill="1" applyBorder="1" applyAlignment="1">
      <alignment horizontal="center"/>
      <protection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" xfId="18" applyFont="1" applyFill="1" applyBorder="1" applyAlignment="1">
      <alignment horizontal="left" vertical="top" wrapText="1"/>
      <protection/>
    </xf>
    <xf numFmtId="49" fontId="1" fillId="0" borderId="10" xfId="18" applyNumberFormat="1" applyFont="1" applyFill="1" applyBorder="1" applyAlignment="1">
      <alignment horizontal="center"/>
      <protection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customWidth="1"/>
  </cols>
  <sheetData>
    <row r="1" spans="1:4" ht="16.5" customHeight="1">
      <c r="A1" s="23"/>
      <c r="B1" s="96" t="s">
        <v>120</v>
      </c>
      <c r="C1" s="97"/>
      <c r="D1" s="22"/>
    </row>
    <row r="2" spans="1:4" ht="16.5" customHeight="1">
      <c r="A2" s="23"/>
      <c r="B2" s="100" t="s">
        <v>2</v>
      </c>
      <c r="C2" s="99"/>
      <c r="D2" s="22"/>
    </row>
    <row r="3" spans="1:4" ht="16.5" customHeight="1">
      <c r="A3" s="23"/>
      <c r="B3" s="100" t="s">
        <v>121</v>
      </c>
      <c r="C3" s="99"/>
      <c r="D3" s="22"/>
    </row>
    <row r="4" spans="1:4" ht="16.5" customHeight="1">
      <c r="A4" s="24"/>
      <c r="B4" s="101" t="s">
        <v>355</v>
      </c>
      <c r="C4" s="99"/>
      <c r="D4" s="22"/>
    </row>
    <row r="5" spans="1:4" ht="16.5" customHeight="1">
      <c r="A5" s="24"/>
      <c r="B5" s="25"/>
      <c r="C5" s="26"/>
      <c r="D5" s="19"/>
    </row>
    <row r="6" spans="1:4" ht="16.5" customHeight="1">
      <c r="A6" s="98" t="s">
        <v>104</v>
      </c>
      <c r="B6" s="99"/>
      <c r="C6" s="99"/>
      <c r="D6" s="19"/>
    </row>
    <row r="7" spans="1:4" ht="16.5" customHeight="1">
      <c r="A7" s="98" t="s">
        <v>105</v>
      </c>
      <c r="B7" s="99"/>
      <c r="C7" s="99"/>
      <c r="D7" s="19"/>
    </row>
    <row r="8" spans="1:4" ht="16.5" customHeight="1">
      <c r="A8" s="98" t="s">
        <v>342</v>
      </c>
      <c r="B8" s="99"/>
      <c r="C8" s="99"/>
      <c r="D8" s="19"/>
    </row>
    <row r="9" spans="1:4" ht="16.5" customHeight="1">
      <c r="A9" s="24"/>
      <c r="B9" s="25"/>
      <c r="C9" s="26"/>
      <c r="D9" s="19"/>
    </row>
    <row r="10" spans="1:4" ht="16.5" customHeight="1">
      <c r="A10" s="98" t="s">
        <v>341</v>
      </c>
      <c r="B10" s="99"/>
      <c r="C10" s="99"/>
      <c r="D10" s="19"/>
    </row>
    <row r="11" spans="1:4" ht="16.5" customHeight="1">
      <c r="A11" s="98" t="s">
        <v>342</v>
      </c>
      <c r="B11" s="99"/>
      <c r="C11" s="99"/>
      <c r="D11" s="19"/>
    </row>
    <row r="12" spans="1:4" ht="16.5" customHeight="1">
      <c r="A12" s="27"/>
      <c r="B12" s="27"/>
      <c r="C12" s="27"/>
      <c r="D12" s="19"/>
    </row>
    <row r="13" spans="1:4" ht="32.25" customHeight="1">
      <c r="A13" s="11" t="s">
        <v>102</v>
      </c>
      <c r="B13" s="9" t="s">
        <v>4</v>
      </c>
      <c r="C13" s="7" t="s">
        <v>103</v>
      </c>
      <c r="D13" s="19"/>
    </row>
    <row r="14" spans="1:4" ht="12" customHeight="1">
      <c r="A14" s="12">
        <v>1</v>
      </c>
      <c r="B14" s="10">
        <v>2</v>
      </c>
      <c r="C14" s="8">
        <v>3</v>
      </c>
      <c r="D14" s="19"/>
    </row>
    <row r="15" spans="1:4" ht="16.5" customHeight="1">
      <c r="A15" s="13" t="s">
        <v>92</v>
      </c>
      <c r="B15" s="28" t="s">
        <v>7</v>
      </c>
      <c r="C15" s="14">
        <f>SUM(C16,C28,C36,C48,C57,C71,C90,C93,C97,C109,C133,C139)</f>
        <v>3155350</v>
      </c>
      <c r="D15" s="19"/>
    </row>
    <row r="16" spans="1:4" ht="16.5" customHeight="1">
      <c r="A16" s="5" t="s">
        <v>81</v>
      </c>
      <c r="B16" s="32" t="s">
        <v>8</v>
      </c>
      <c r="C16" s="57">
        <f>SUM(C17)</f>
        <v>1701567</v>
      </c>
      <c r="D16" s="19"/>
    </row>
    <row r="17" spans="1:4" ht="16.5" customHeight="1">
      <c r="A17" s="4" t="s">
        <v>5</v>
      </c>
      <c r="B17" s="46" t="s">
        <v>9</v>
      </c>
      <c r="C17" s="58">
        <f>SUM(C18:C20,C23:C26)</f>
        <v>1701567</v>
      </c>
      <c r="D17" s="19"/>
    </row>
    <row r="18" spans="1:4" ht="64.5" customHeight="1">
      <c r="A18" s="63" t="s">
        <v>177</v>
      </c>
      <c r="B18" s="64" t="s">
        <v>184</v>
      </c>
      <c r="C18" s="58">
        <v>24137</v>
      </c>
      <c r="D18" s="19"/>
    </row>
    <row r="19" spans="1:4" ht="64.5" customHeight="1">
      <c r="A19" s="63" t="s">
        <v>334</v>
      </c>
      <c r="B19" s="64" t="s">
        <v>333</v>
      </c>
      <c r="C19" s="58">
        <v>0</v>
      </c>
      <c r="D19" s="19"/>
    </row>
    <row r="20" spans="1:4" ht="48" customHeight="1">
      <c r="A20" s="65" t="s">
        <v>178</v>
      </c>
      <c r="B20" s="66" t="s">
        <v>185</v>
      </c>
      <c r="C20" s="58">
        <f>SUM(C21:C22)</f>
        <v>1651898</v>
      </c>
      <c r="D20" s="19"/>
    </row>
    <row r="21" spans="1:4" ht="96" customHeight="1">
      <c r="A21" s="63" t="s">
        <v>179</v>
      </c>
      <c r="B21" s="64" t="s">
        <v>186</v>
      </c>
      <c r="C21" s="58">
        <v>1623451</v>
      </c>
      <c r="D21" s="19"/>
    </row>
    <row r="22" spans="1:4" ht="97.5" customHeight="1">
      <c r="A22" s="63" t="s">
        <v>180</v>
      </c>
      <c r="B22" s="64" t="s">
        <v>187</v>
      </c>
      <c r="C22" s="58">
        <v>28447</v>
      </c>
      <c r="D22" s="19"/>
    </row>
    <row r="23" spans="1:4" ht="48" customHeight="1">
      <c r="A23" s="63" t="s">
        <v>181</v>
      </c>
      <c r="B23" s="64" t="s">
        <v>188</v>
      </c>
      <c r="C23" s="58">
        <v>20329</v>
      </c>
      <c r="D23" s="19"/>
    </row>
    <row r="24" spans="1:4" ht="94.5" customHeight="1">
      <c r="A24" s="63" t="s">
        <v>182</v>
      </c>
      <c r="B24" s="64" t="s">
        <v>189</v>
      </c>
      <c r="C24" s="58">
        <v>5186</v>
      </c>
      <c r="D24" s="19"/>
    </row>
    <row r="25" spans="1:4" ht="110.25" customHeight="1">
      <c r="A25" s="63" t="s">
        <v>183</v>
      </c>
      <c r="B25" s="64" t="s">
        <v>190</v>
      </c>
      <c r="C25" s="58">
        <v>1</v>
      </c>
      <c r="D25" s="19"/>
    </row>
    <row r="26" spans="1:4" ht="62.25" customHeight="1">
      <c r="A26" s="6" t="s">
        <v>354</v>
      </c>
      <c r="B26" s="80" t="s">
        <v>3</v>
      </c>
      <c r="C26" s="58">
        <v>16</v>
      </c>
      <c r="D26" s="19"/>
    </row>
    <row r="27" spans="1:4" ht="12" customHeight="1">
      <c r="A27" s="63"/>
      <c r="B27" s="46"/>
      <c r="C27" s="58"/>
      <c r="D27" s="19"/>
    </row>
    <row r="28" spans="1:4" ht="16.5" customHeight="1">
      <c r="A28" s="5" t="s">
        <v>82</v>
      </c>
      <c r="B28" s="32" t="s">
        <v>10</v>
      </c>
      <c r="C28" s="57">
        <f>C29+C33+C34</f>
        <v>408482</v>
      </c>
      <c r="D28" s="19"/>
    </row>
    <row r="29" spans="1:4" ht="32.25" customHeight="1">
      <c r="A29" s="4" t="s">
        <v>79</v>
      </c>
      <c r="B29" s="46" t="s">
        <v>32</v>
      </c>
      <c r="C29" s="58">
        <f>SUM(C30:CC32)</f>
        <v>210627</v>
      </c>
      <c r="D29" s="19"/>
    </row>
    <row r="30" spans="1:4" ht="32.25" customHeight="1">
      <c r="A30" s="67" t="s">
        <v>191</v>
      </c>
      <c r="B30" s="68" t="s">
        <v>194</v>
      </c>
      <c r="C30" s="58">
        <v>167643</v>
      </c>
      <c r="D30" s="19"/>
    </row>
    <row r="31" spans="1:4" ht="48.75" customHeight="1">
      <c r="A31" s="67" t="s">
        <v>192</v>
      </c>
      <c r="B31" s="68" t="s">
        <v>195</v>
      </c>
      <c r="C31" s="58">
        <v>42564</v>
      </c>
      <c r="D31" s="19"/>
    </row>
    <row r="32" spans="1:4" ht="47.25" customHeight="1">
      <c r="A32" s="67" t="s">
        <v>193</v>
      </c>
      <c r="B32" s="68" t="s">
        <v>196</v>
      </c>
      <c r="C32" s="58">
        <v>420</v>
      </c>
      <c r="D32" s="19"/>
    </row>
    <row r="33" spans="1:4" ht="32.25" customHeight="1">
      <c r="A33" s="4" t="s">
        <v>6</v>
      </c>
      <c r="B33" s="64" t="s">
        <v>197</v>
      </c>
      <c r="C33" s="58">
        <v>185546</v>
      </c>
      <c r="D33" s="19"/>
    </row>
    <row r="34" spans="1:4" ht="16.5" customHeight="1">
      <c r="A34" s="4" t="s">
        <v>111</v>
      </c>
      <c r="B34" s="46" t="s">
        <v>94</v>
      </c>
      <c r="C34" s="58">
        <v>12309</v>
      </c>
      <c r="D34" s="19"/>
    </row>
    <row r="35" spans="1:4" ht="12" customHeight="1">
      <c r="A35" s="4"/>
      <c r="B35" s="46"/>
      <c r="C35" s="58"/>
      <c r="D35" s="19"/>
    </row>
    <row r="36" spans="1:4" ht="16.5" customHeight="1">
      <c r="A36" s="5" t="s">
        <v>83</v>
      </c>
      <c r="B36" s="32" t="s">
        <v>11</v>
      </c>
      <c r="C36" s="59">
        <f>SUM(C37,C39,C42)</f>
        <v>429000</v>
      </c>
      <c r="D36" s="19"/>
    </row>
    <row r="37" spans="1:4" ht="16.5" customHeight="1">
      <c r="A37" s="65" t="s">
        <v>198</v>
      </c>
      <c r="B37" s="64" t="s">
        <v>199</v>
      </c>
      <c r="C37" s="60">
        <f>SUM(C38)</f>
        <v>39979</v>
      </c>
      <c r="D37" s="19"/>
    </row>
    <row r="38" spans="1:4" ht="48" customHeight="1">
      <c r="A38" s="4" t="s">
        <v>33</v>
      </c>
      <c r="B38" s="46" t="s">
        <v>31</v>
      </c>
      <c r="C38" s="58">
        <v>39979</v>
      </c>
      <c r="D38" s="19"/>
    </row>
    <row r="39" spans="1:4" ht="16.5" customHeight="1">
      <c r="A39" s="4" t="s">
        <v>22</v>
      </c>
      <c r="B39" s="46" t="s">
        <v>23</v>
      </c>
      <c r="C39" s="58">
        <f>SUM(C40:C41)</f>
        <v>230357</v>
      </c>
      <c r="D39" s="19"/>
    </row>
    <row r="40" spans="1:4" ht="32.25" customHeight="1">
      <c r="A40" s="63" t="s">
        <v>200</v>
      </c>
      <c r="B40" s="64" t="s">
        <v>202</v>
      </c>
      <c r="C40" s="58">
        <v>230357</v>
      </c>
      <c r="D40" s="19"/>
    </row>
    <row r="41" spans="1:4" ht="33" customHeight="1">
      <c r="A41" s="63" t="s">
        <v>201</v>
      </c>
      <c r="B41" s="64" t="s">
        <v>203</v>
      </c>
      <c r="C41" s="58">
        <v>0</v>
      </c>
      <c r="D41" s="19"/>
    </row>
    <row r="42" spans="1:4" ht="16.5" customHeight="1">
      <c r="A42" s="4" t="s">
        <v>12</v>
      </c>
      <c r="B42" s="46" t="s">
        <v>25</v>
      </c>
      <c r="C42" s="58">
        <f>SUM(C44:C45)</f>
        <v>158664</v>
      </c>
      <c r="D42" s="19"/>
    </row>
    <row r="43" spans="1:4" ht="49.5" customHeight="1">
      <c r="A43" s="63" t="s">
        <v>204</v>
      </c>
      <c r="B43" s="64" t="s">
        <v>208</v>
      </c>
      <c r="C43" s="58">
        <f>SUM(C44)</f>
        <v>5017</v>
      </c>
      <c r="D43" s="19"/>
    </row>
    <row r="44" spans="1:4" ht="63.75" customHeight="1">
      <c r="A44" s="63" t="s">
        <v>205</v>
      </c>
      <c r="B44" s="64" t="s">
        <v>209</v>
      </c>
      <c r="C44" s="58">
        <v>5017</v>
      </c>
      <c r="D44" s="19"/>
    </row>
    <row r="45" spans="1:4" ht="48.75" customHeight="1">
      <c r="A45" s="63" t="s">
        <v>206</v>
      </c>
      <c r="B45" s="64" t="s">
        <v>210</v>
      </c>
      <c r="C45" s="58">
        <f>SUM(C46)</f>
        <v>153647</v>
      </c>
      <c r="D45" s="19"/>
    </row>
    <row r="46" spans="1:4" ht="63.75" customHeight="1">
      <c r="A46" s="63" t="s">
        <v>207</v>
      </c>
      <c r="B46" s="64" t="s">
        <v>211</v>
      </c>
      <c r="C46" s="58">
        <v>153647</v>
      </c>
      <c r="D46" s="19"/>
    </row>
    <row r="47" spans="1:4" ht="12" customHeight="1">
      <c r="A47" s="15"/>
      <c r="B47" s="46"/>
      <c r="C47" s="58"/>
      <c r="D47" s="19"/>
    </row>
    <row r="48" spans="1:4" ht="16.5" customHeight="1">
      <c r="A48" s="5" t="s">
        <v>84</v>
      </c>
      <c r="B48" s="32" t="s">
        <v>20</v>
      </c>
      <c r="C48" s="59">
        <f>SUM(C49,C51)</f>
        <v>68328</v>
      </c>
      <c r="D48" s="19"/>
    </row>
    <row r="49" spans="1:4" ht="31.5" customHeight="1">
      <c r="A49" s="69" t="s">
        <v>212</v>
      </c>
      <c r="B49" s="66" t="s">
        <v>213</v>
      </c>
      <c r="C49" s="61">
        <f>SUM(C50)</f>
        <v>27872</v>
      </c>
      <c r="D49" s="19"/>
    </row>
    <row r="50" spans="1:4" ht="48.75" customHeight="1">
      <c r="A50" s="4" t="s">
        <v>93</v>
      </c>
      <c r="B50" s="46" t="s">
        <v>34</v>
      </c>
      <c r="C50" s="58">
        <v>27872</v>
      </c>
      <c r="D50" s="19"/>
    </row>
    <row r="51" spans="1:4" ht="33" customHeight="1">
      <c r="A51" s="69" t="s">
        <v>214</v>
      </c>
      <c r="B51" s="66" t="s">
        <v>215</v>
      </c>
      <c r="C51" s="58">
        <f>SUM(C52,C53,C54)</f>
        <v>40456</v>
      </c>
      <c r="D51" s="19"/>
    </row>
    <row r="52" spans="1:4" ht="96.75" customHeight="1">
      <c r="A52" s="4" t="s">
        <v>35</v>
      </c>
      <c r="B52" s="46" t="s">
        <v>36</v>
      </c>
      <c r="C52" s="58">
        <v>40294</v>
      </c>
      <c r="D52" s="19"/>
    </row>
    <row r="53" spans="1:4" ht="33.75" customHeight="1">
      <c r="A53" s="4" t="s">
        <v>57</v>
      </c>
      <c r="B53" s="46" t="s">
        <v>37</v>
      </c>
      <c r="C53" s="58">
        <v>15</v>
      </c>
      <c r="D53" s="19"/>
    </row>
    <row r="54" spans="1:4" ht="63.75" customHeight="1">
      <c r="A54" s="6" t="s">
        <v>216</v>
      </c>
      <c r="B54" s="46" t="s">
        <v>217</v>
      </c>
      <c r="C54" s="58">
        <f>SUM(C55)</f>
        <v>147</v>
      </c>
      <c r="D54" s="19"/>
    </row>
    <row r="55" spans="1:4" ht="97.5" customHeight="1">
      <c r="A55" s="6" t="s">
        <v>113</v>
      </c>
      <c r="B55" s="70" t="s">
        <v>114</v>
      </c>
      <c r="C55" s="58">
        <v>147</v>
      </c>
      <c r="D55" s="19"/>
    </row>
    <row r="56" spans="1:4" ht="12" customHeight="1">
      <c r="A56" s="15"/>
      <c r="B56" s="46"/>
      <c r="C56" s="58"/>
      <c r="D56" s="19"/>
    </row>
    <row r="57" spans="1:4" ht="31.5" customHeight="1">
      <c r="A57" s="5" t="s">
        <v>95</v>
      </c>
      <c r="B57" s="32" t="s">
        <v>38</v>
      </c>
      <c r="C57" s="62">
        <f>SUM(C58,C60,C63)</f>
        <v>-2292</v>
      </c>
      <c r="D57" s="19"/>
    </row>
    <row r="58" spans="1:4" ht="30.75" customHeight="1">
      <c r="A58" s="4" t="s">
        <v>58</v>
      </c>
      <c r="B58" s="44" t="s">
        <v>63</v>
      </c>
      <c r="C58" s="58">
        <f>SUM(C59)</f>
        <v>-2279</v>
      </c>
      <c r="D58" s="19"/>
    </row>
    <row r="59" spans="1:4" ht="48" customHeight="1">
      <c r="A59" s="63" t="s">
        <v>218</v>
      </c>
      <c r="B59" s="64" t="s">
        <v>219</v>
      </c>
      <c r="C59" s="58">
        <v>-2279</v>
      </c>
      <c r="D59" s="19"/>
    </row>
    <row r="60" spans="1:4" ht="18.75" customHeight="1">
      <c r="A60" s="63" t="s">
        <v>83</v>
      </c>
      <c r="B60" s="64" t="s">
        <v>220</v>
      </c>
      <c r="C60" s="58">
        <f>SUM(C61)</f>
        <v>-28</v>
      </c>
      <c r="D60" s="19"/>
    </row>
    <row r="61" spans="1:4" ht="32.25" customHeight="1">
      <c r="A61" s="4" t="s">
        <v>59</v>
      </c>
      <c r="B61" s="44" t="s">
        <v>62</v>
      </c>
      <c r="C61" s="87">
        <f>SUM(C62)</f>
        <v>-28</v>
      </c>
      <c r="D61" s="19"/>
    </row>
    <row r="62" spans="1:4" ht="32.25" customHeight="1">
      <c r="A62" s="63" t="s">
        <v>221</v>
      </c>
      <c r="B62" s="64" t="s">
        <v>222</v>
      </c>
      <c r="C62" s="58">
        <v>-28</v>
      </c>
      <c r="D62" s="19"/>
    </row>
    <row r="63" spans="1:4" ht="32.25" customHeight="1">
      <c r="A63" s="4" t="s">
        <v>60</v>
      </c>
      <c r="B63" s="36" t="s">
        <v>61</v>
      </c>
      <c r="C63" s="58">
        <f>SUM(C64,C66,C68)</f>
        <v>15</v>
      </c>
      <c r="D63" s="19"/>
    </row>
    <row r="64" spans="1:4" ht="17.25" customHeight="1">
      <c r="A64" s="63" t="s">
        <v>223</v>
      </c>
      <c r="B64" s="64" t="s">
        <v>229</v>
      </c>
      <c r="C64" s="58">
        <f>SUM(C65)</f>
        <v>18</v>
      </c>
      <c r="D64" s="19"/>
    </row>
    <row r="65" spans="1:4" ht="32.25" customHeight="1">
      <c r="A65" s="63" t="s">
        <v>224</v>
      </c>
      <c r="B65" s="64" t="s">
        <v>230</v>
      </c>
      <c r="C65" s="58">
        <v>18</v>
      </c>
      <c r="D65" s="19"/>
    </row>
    <row r="66" spans="1:4" ht="48.75" customHeight="1">
      <c r="A66" s="69" t="s">
        <v>225</v>
      </c>
      <c r="B66" s="66" t="s">
        <v>231</v>
      </c>
      <c r="C66" s="58">
        <f>SUM(C67)</f>
        <v>1</v>
      </c>
      <c r="D66" s="19"/>
    </row>
    <row r="67" spans="1:4" ht="65.25" customHeight="1">
      <c r="A67" s="63" t="s">
        <v>226</v>
      </c>
      <c r="B67" s="64" t="s">
        <v>232</v>
      </c>
      <c r="C67" s="58">
        <v>1</v>
      </c>
      <c r="D67" s="19"/>
    </row>
    <row r="68" spans="1:4" ht="18" customHeight="1">
      <c r="A68" s="69" t="s">
        <v>227</v>
      </c>
      <c r="B68" s="71" t="s">
        <v>233</v>
      </c>
      <c r="C68" s="58">
        <f>SUM(C69)</f>
        <v>-4</v>
      </c>
      <c r="D68" s="19"/>
    </row>
    <row r="69" spans="1:4" ht="32.25" customHeight="1">
      <c r="A69" s="63" t="s">
        <v>228</v>
      </c>
      <c r="B69" s="68" t="s">
        <v>234</v>
      </c>
      <c r="C69" s="58">
        <v>-4</v>
      </c>
      <c r="D69" s="19"/>
    </row>
    <row r="70" spans="1:4" ht="12" customHeight="1">
      <c r="A70" s="15"/>
      <c r="B70" s="46"/>
      <c r="C70" s="58"/>
      <c r="D70" s="19"/>
    </row>
    <row r="71" spans="1:4" ht="32.25" customHeight="1">
      <c r="A71" s="5" t="s">
        <v>85</v>
      </c>
      <c r="B71" s="32" t="s">
        <v>13</v>
      </c>
      <c r="C71" s="57">
        <f>SUM(C72,C74,C81,C84)</f>
        <v>337494</v>
      </c>
      <c r="D71" s="19"/>
    </row>
    <row r="72" spans="1:4" s="2" customFormat="1" ht="78.75" customHeight="1">
      <c r="A72" s="72" t="s">
        <v>80</v>
      </c>
      <c r="B72" s="73" t="s">
        <v>235</v>
      </c>
      <c r="C72" s="58">
        <f>SUM(C73)</f>
        <v>0</v>
      </c>
      <c r="D72" s="20"/>
    </row>
    <row r="73" spans="1:4" s="2" customFormat="1" ht="48.75" customHeight="1">
      <c r="A73" s="72" t="s">
        <v>77</v>
      </c>
      <c r="B73" s="73" t="s">
        <v>78</v>
      </c>
      <c r="C73" s="58">
        <v>0</v>
      </c>
      <c r="D73" s="20"/>
    </row>
    <row r="74" spans="1:4" ht="79.5" customHeight="1">
      <c r="A74" s="4" t="s">
        <v>64</v>
      </c>
      <c r="B74" s="46" t="s">
        <v>14</v>
      </c>
      <c r="C74" s="58">
        <f>SUM(C75,C77,C79)</f>
        <v>293642</v>
      </c>
      <c r="D74" s="19"/>
    </row>
    <row r="75" spans="1:4" ht="64.5" customHeight="1">
      <c r="A75" s="4" t="s">
        <v>335</v>
      </c>
      <c r="B75" s="46" t="s">
        <v>236</v>
      </c>
      <c r="C75" s="58">
        <f>SUM(C76)</f>
        <v>139777</v>
      </c>
      <c r="D75" s="19"/>
    </row>
    <row r="76" spans="1:4" ht="79.5" customHeight="1">
      <c r="A76" s="4" t="s">
        <v>65</v>
      </c>
      <c r="B76" s="46" t="s">
        <v>66</v>
      </c>
      <c r="C76" s="58">
        <v>139777</v>
      </c>
      <c r="D76" s="19"/>
    </row>
    <row r="77" spans="1:4" ht="79.5" customHeight="1">
      <c r="A77" s="72" t="s">
        <v>336</v>
      </c>
      <c r="B77" s="66" t="s">
        <v>237</v>
      </c>
      <c r="C77" s="58">
        <f>SUM(C78)</f>
        <v>16966</v>
      </c>
      <c r="D77" s="19"/>
    </row>
    <row r="78" spans="1:4" ht="63.75" customHeight="1">
      <c r="A78" s="4" t="s">
        <v>96</v>
      </c>
      <c r="B78" s="46" t="s">
        <v>67</v>
      </c>
      <c r="C78" s="58">
        <v>16966</v>
      </c>
      <c r="D78" s="19"/>
    </row>
    <row r="79" spans="1:4" ht="81" customHeight="1">
      <c r="A79" s="72" t="s">
        <v>238</v>
      </c>
      <c r="B79" s="66" t="s">
        <v>239</v>
      </c>
      <c r="C79" s="58">
        <f>SUM(C80)</f>
        <v>136899</v>
      </c>
      <c r="D79" s="19"/>
    </row>
    <row r="80" spans="1:4" ht="64.5" customHeight="1">
      <c r="A80" s="4" t="s">
        <v>68</v>
      </c>
      <c r="B80" s="46" t="s">
        <v>26</v>
      </c>
      <c r="C80" s="58">
        <v>136899</v>
      </c>
      <c r="D80" s="19"/>
    </row>
    <row r="81" spans="1:4" ht="32.25" customHeight="1">
      <c r="A81" s="4" t="s">
        <v>15</v>
      </c>
      <c r="B81" s="46" t="s">
        <v>16</v>
      </c>
      <c r="C81" s="58">
        <f>C82</f>
        <v>2980</v>
      </c>
      <c r="D81" s="19"/>
    </row>
    <row r="82" spans="1:4" ht="50.25" customHeight="1">
      <c r="A82" s="6" t="s">
        <v>338</v>
      </c>
      <c r="B82" s="46" t="s">
        <v>339</v>
      </c>
      <c r="C82" s="58">
        <f>SUM(C83)</f>
        <v>2980</v>
      </c>
      <c r="D82" s="19"/>
    </row>
    <row r="83" spans="1:4" ht="48" customHeight="1">
      <c r="A83" s="4" t="s">
        <v>27</v>
      </c>
      <c r="B83" s="46" t="s">
        <v>28</v>
      </c>
      <c r="C83" s="58">
        <v>2980</v>
      </c>
      <c r="D83" s="19"/>
    </row>
    <row r="84" spans="1:4" ht="77.25" customHeight="1">
      <c r="A84" s="4" t="s">
        <v>69</v>
      </c>
      <c r="B84" s="46" t="s">
        <v>70</v>
      </c>
      <c r="C84" s="58">
        <f>SUM(C85,C87)</f>
        <v>40872</v>
      </c>
      <c r="D84" s="19"/>
    </row>
    <row r="85" spans="1:4" ht="47.25" customHeight="1">
      <c r="A85" s="4" t="s">
        <v>240</v>
      </c>
      <c r="B85" s="46" t="s">
        <v>241</v>
      </c>
      <c r="C85" s="58">
        <f>SUM(C86)</f>
        <v>586</v>
      </c>
      <c r="D85" s="19"/>
    </row>
    <row r="86" spans="1:4" ht="49.5" customHeight="1">
      <c r="A86" s="4" t="s">
        <v>29</v>
      </c>
      <c r="B86" s="46" t="s">
        <v>71</v>
      </c>
      <c r="C86" s="58">
        <v>586</v>
      </c>
      <c r="D86" s="19"/>
    </row>
    <row r="87" spans="1:4" ht="81.75" customHeight="1">
      <c r="A87" s="4" t="s">
        <v>242</v>
      </c>
      <c r="B87" s="46" t="s">
        <v>243</v>
      </c>
      <c r="C87" s="58">
        <f>SUM(C88)</f>
        <v>40286</v>
      </c>
      <c r="D87" s="19"/>
    </row>
    <row r="88" spans="1:4" ht="66" customHeight="1">
      <c r="A88" s="4" t="s">
        <v>89</v>
      </c>
      <c r="B88" s="46" t="s">
        <v>72</v>
      </c>
      <c r="C88" s="58">
        <v>40286</v>
      </c>
      <c r="D88" s="19"/>
    </row>
    <row r="89" spans="1:4" ht="12" customHeight="1">
      <c r="A89" s="4"/>
      <c r="B89" s="46"/>
      <c r="C89" s="58"/>
      <c r="D89" s="19"/>
    </row>
    <row r="90" spans="1:4" s="1" customFormat="1" ht="18" customHeight="1">
      <c r="A90" s="5" t="s">
        <v>90</v>
      </c>
      <c r="B90" s="32" t="s">
        <v>18</v>
      </c>
      <c r="C90" s="57">
        <f>C91</f>
        <v>29707</v>
      </c>
      <c r="D90" s="21"/>
    </row>
    <row r="91" spans="1:4" ht="18" customHeight="1">
      <c r="A91" s="4" t="s">
        <v>17</v>
      </c>
      <c r="B91" s="46" t="s">
        <v>21</v>
      </c>
      <c r="C91" s="58">
        <v>29707</v>
      </c>
      <c r="D91" s="19"/>
    </row>
    <row r="92" spans="1:4" ht="12" customHeight="1">
      <c r="A92" s="4"/>
      <c r="B92" s="46"/>
      <c r="C92" s="58"/>
      <c r="D92" s="19"/>
    </row>
    <row r="93" spans="1:4" s="1" customFormat="1" ht="32.25" customHeight="1">
      <c r="A93" s="5" t="s">
        <v>86</v>
      </c>
      <c r="B93" s="42" t="s">
        <v>73</v>
      </c>
      <c r="C93" s="57">
        <f>SUM(C94)</f>
        <v>1202</v>
      </c>
      <c r="D93" s="21"/>
    </row>
    <row r="94" spans="1:4" s="1" customFormat="1" ht="32.25" customHeight="1">
      <c r="A94" s="69" t="s">
        <v>244</v>
      </c>
      <c r="B94" s="74" t="s">
        <v>245</v>
      </c>
      <c r="C94" s="58">
        <f>SUM(C95)</f>
        <v>1202</v>
      </c>
      <c r="D94" s="21"/>
    </row>
    <row r="95" spans="1:4" ht="47.25" customHeight="1">
      <c r="A95" s="4" t="s">
        <v>74</v>
      </c>
      <c r="B95" s="44" t="s">
        <v>75</v>
      </c>
      <c r="C95" s="58">
        <v>1202</v>
      </c>
      <c r="D95" s="19"/>
    </row>
    <row r="96" spans="1:4" ht="12" customHeight="1">
      <c r="A96" s="4"/>
      <c r="B96" s="46"/>
      <c r="C96" s="58"/>
      <c r="D96" s="19"/>
    </row>
    <row r="97" spans="1:4" ht="19.5" customHeight="1">
      <c r="A97" s="5" t="s">
        <v>87</v>
      </c>
      <c r="B97" s="32" t="s">
        <v>24</v>
      </c>
      <c r="C97" s="62">
        <f>SUM(C98,C100,C103)</f>
        <v>150880</v>
      </c>
      <c r="D97" s="19"/>
    </row>
    <row r="98" spans="1:4" ht="16.5" customHeight="1">
      <c r="A98" s="69" t="s">
        <v>246</v>
      </c>
      <c r="B98" s="66" t="s">
        <v>247</v>
      </c>
      <c r="C98" s="58">
        <f>SUM(C99)</f>
        <v>244</v>
      </c>
      <c r="D98" s="19"/>
    </row>
    <row r="99" spans="1:4" ht="32.25" customHeight="1">
      <c r="A99" s="69" t="s">
        <v>39</v>
      </c>
      <c r="B99" s="66" t="s">
        <v>30</v>
      </c>
      <c r="C99" s="58">
        <v>244</v>
      </c>
      <c r="D99" s="19"/>
    </row>
    <row r="100" spans="1:4" ht="65.25" customHeight="1">
      <c r="A100" s="69" t="s">
        <v>248</v>
      </c>
      <c r="B100" s="74" t="s">
        <v>249</v>
      </c>
      <c r="C100" s="58">
        <f>SUM(C101)</f>
        <v>109055</v>
      </c>
      <c r="D100" s="19"/>
    </row>
    <row r="101" spans="1:4" ht="79.5" customHeight="1">
      <c r="A101" s="4" t="s">
        <v>106</v>
      </c>
      <c r="B101" s="46" t="s">
        <v>107</v>
      </c>
      <c r="C101" s="58">
        <f>SUM(C102)</f>
        <v>109055</v>
      </c>
      <c r="D101" s="19"/>
    </row>
    <row r="102" spans="1:4" ht="79.5" customHeight="1">
      <c r="A102" s="69" t="s">
        <v>250</v>
      </c>
      <c r="B102" s="66" t="s">
        <v>251</v>
      </c>
      <c r="C102" s="58">
        <v>109055</v>
      </c>
      <c r="D102" s="19"/>
    </row>
    <row r="103" spans="1:4" ht="50.25" customHeight="1">
      <c r="A103" s="72" t="s">
        <v>252</v>
      </c>
      <c r="B103" s="73" t="s">
        <v>254</v>
      </c>
      <c r="C103" s="58">
        <f>SUM(C104,C106)</f>
        <v>41581</v>
      </c>
      <c r="D103" s="19"/>
    </row>
    <row r="104" spans="1:4" ht="33.75" customHeight="1">
      <c r="A104" s="69" t="s">
        <v>253</v>
      </c>
      <c r="B104" s="66" t="s">
        <v>255</v>
      </c>
      <c r="C104" s="58">
        <f>SUM(C105)</f>
        <v>29605</v>
      </c>
      <c r="D104" s="19"/>
    </row>
    <row r="105" spans="1:4" ht="48" customHeight="1">
      <c r="A105" s="4" t="s">
        <v>76</v>
      </c>
      <c r="B105" s="44" t="s">
        <v>97</v>
      </c>
      <c r="C105" s="58">
        <v>29605</v>
      </c>
      <c r="D105" s="19"/>
    </row>
    <row r="106" spans="1:4" ht="48" customHeight="1">
      <c r="A106" s="69" t="s">
        <v>256</v>
      </c>
      <c r="B106" s="74" t="s">
        <v>257</v>
      </c>
      <c r="C106" s="58">
        <f>SUM(C107)</f>
        <v>11976</v>
      </c>
      <c r="D106" s="19"/>
    </row>
    <row r="107" spans="1:4" ht="46.5" customHeight="1">
      <c r="A107" s="4" t="s">
        <v>98</v>
      </c>
      <c r="B107" s="44" t="s">
        <v>110</v>
      </c>
      <c r="C107" s="58">
        <v>11976</v>
      </c>
      <c r="D107" s="19"/>
    </row>
    <row r="108" spans="1:4" ht="12" customHeight="1">
      <c r="A108" s="4"/>
      <c r="B108" s="46"/>
      <c r="C108" s="58"/>
      <c r="D108" s="19"/>
    </row>
    <row r="109" spans="1:4" ht="16.5" customHeight="1">
      <c r="A109" s="5" t="s">
        <v>88</v>
      </c>
      <c r="B109" s="32" t="s">
        <v>19</v>
      </c>
      <c r="C109" s="57">
        <f>SUM(C110,C113,C114,C115,C117,C124,C125,C126,C128,C130)</f>
        <v>55213</v>
      </c>
      <c r="D109" s="19"/>
    </row>
    <row r="110" spans="1:4" ht="32.25" customHeight="1">
      <c r="A110" s="3" t="s">
        <v>55</v>
      </c>
      <c r="B110" s="46" t="s">
        <v>43</v>
      </c>
      <c r="C110" s="58">
        <f>SUM(C111,C112)</f>
        <v>643</v>
      </c>
      <c r="D110" s="19"/>
    </row>
    <row r="111" spans="1:4" ht="63.75" customHeight="1">
      <c r="A111" s="63" t="s">
        <v>304</v>
      </c>
      <c r="B111" s="64" t="s">
        <v>258</v>
      </c>
      <c r="C111" s="58">
        <v>614</v>
      </c>
      <c r="D111" s="19"/>
    </row>
    <row r="112" spans="1:4" ht="65.25" customHeight="1">
      <c r="A112" s="63" t="s">
        <v>259</v>
      </c>
      <c r="B112" s="64" t="s">
        <v>260</v>
      </c>
      <c r="C112" s="58">
        <v>29</v>
      </c>
      <c r="D112" s="19"/>
    </row>
    <row r="113" spans="1:4" ht="64.5" customHeight="1">
      <c r="A113" s="3" t="s">
        <v>56</v>
      </c>
      <c r="B113" s="46" t="s">
        <v>44</v>
      </c>
      <c r="C113" s="58">
        <v>217</v>
      </c>
      <c r="D113" s="19"/>
    </row>
    <row r="114" spans="1:4" ht="65.25" customHeight="1">
      <c r="A114" s="3" t="s">
        <v>45</v>
      </c>
      <c r="B114" s="46" t="s">
        <v>46</v>
      </c>
      <c r="C114" s="58">
        <v>25</v>
      </c>
      <c r="D114" s="19"/>
    </row>
    <row r="115" spans="1:4" ht="48.75" customHeight="1">
      <c r="A115" s="16" t="s">
        <v>99</v>
      </c>
      <c r="B115" s="56" t="s">
        <v>100</v>
      </c>
      <c r="C115" s="58">
        <f>SUM(C116)</f>
        <v>204</v>
      </c>
      <c r="D115" s="19"/>
    </row>
    <row r="116" spans="1:4" ht="51" customHeight="1">
      <c r="A116" s="63" t="s">
        <v>261</v>
      </c>
      <c r="B116" s="68" t="s">
        <v>262</v>
      </c>
      <c r="C116" s="58">
        <v>204</v>
      </c>
      <c r="D116" s="19"/>
    </row>
    <row r="117" spans="1:4" ht="79.5" customHeight="1">
      <c r="A117" s="3" t="s">
        <v>47</v>
      </c>
      <c r="B117" s="46" t="s">
        <v>48</v>
      </c>
      <c r="C117" s="58">
        <f>SUM(C118:C123)</f>
        <v>5440</v>
      </c>
      <c r="D117" s="19"/>
    </row>
    <row r="118" spans="1:4" ht="33" customHeight="1">
      <c r="A118" s="75" t="s">
        <v>263</v>
      </c>
      <c r="B118" s="66" t="s">
        <v>264</v>
      </c>
      <c r="C118" s="58">
        <v>764</v>
      </c>
      <c r="D118" s="19"/>
    </row>
    <row r="119" spans="1:4" ht="33" customHeight="1">
      <c r="A119" s="75" t="s">
        <v>337</v>
      </c>
      <c r="B119" s="66" t="s">
        <v>265</v>
      </c>
      <c r="C119" s="58">
        <v>77</v>
      </c>
      <c r="D119" s="19"/>
    </row>
    <row r="120" spans="1:4" ht="33" customHeight="1">
      <c r="A120" s="76" t="s">
        <v>266</v>
      </c>
      <c r="B120" s="66" t="s">
        <v>267</v>
      </c>
      <c r="C120" s="58">
        <v>843</v>
      </c>
      <c r="D120" s="19"/>
    </row>
    <row r="121" spans="1:4" ht="33" customHeight="1">
      <c r="A121" s="77" t="s">
        <v>268</v>
      </c>
      <c r="B121" s="66" t="s">
        <v>271</v>
      </c>
      <c r="C121" s="58">
        <v>0</v>
      </c>
      <c r="D121" s="19"/>
    </row>
    <row r="122" spans="1:4" ht="33" customHeight="1">
      <c r="A122" s="77" t="s">
        <v>269</v>
      </c>
      <c r="B122" s="66" t="s">
        <v>272</v>
      </c>
      <c r="C122" s="58">
        <v>3248</v>
      </c>
      <c r="D122" s="19"/>
    </row>
    <row r="123" spans="1:4" ht="33" customHeight="1">
      <c r="A123" s="77" t="s">
        <v>270</v>
      </c>
      <c r="B123" s="66" t="s">
        <v>273</v>
      </c>
      <c r="C123" s="58">
        <v>508</v>
      </c>
      <c r="D123" s="19"/>
    </row>
    <row r="124" spans="1:4" ht="64.5" customHeight="1">
      <c r="A124" s="3" t="s">
        <v>49</v>
      </c>
      <c r="B124" s="46" t="s">
        <v>50</v>
      </c>
      <c r="C124" s="58">
        <v>5218</v>
      </c>
      <c r="D124" s="19"/>
    </row>
    <row r="125" spans="1:4" ht="33.75" customHeight="1">
      <c r="A125" s="3" t="s">
        <v>51</v>
      </c>
      <c r="B125" s="46" t="s">
        <v>52</v>
      </c>
      <c r="C125" s="58">
        <v>23653</v>
      </c>
      <c r="D125" s="19"/>
    </row>
    <row r="126" spans="1:4" ht="48" customHeight="1">
      <c r="A126" s="16" t="s">
        <v>112</v>
      </c>
      <c r="B126" s="56" t="s">
        <v>101</v>
      </c>
      <c r="C126" s="58">
        <f>SUM(C127)</f>
        <v>58</v>
      </c>
      <c r="D126" s="19"/>
    </row>
    <row r="127" spans="1:4" ht="48.75" customHeight="1">
      <c r="A127" s="75" t="s">
        <v>305</v>
      </c>
      <c r="B127" s="84" t="s">
        <v>306</v>
      </c>
      <c r="C127" s="58">
        <v>58</v>
      </c>
      <c r="D127" s="19"/>
    </row>
    <row r="128" spans="1:4" ht="32.25" customHeight="1">
      <c r="A128" s="16" t="s">
        <v>307</v>
      </c>
      <c r="B128" s="56" t="s">
        <v>308</v>
      </c>
      <c r="C128" s="58">
        <f>SUM(C129)</f>
        <v>0</v>
      </c>
      <c r="D128" s="19"/>
    </row>
    <row r="129" spans="1:4" ht="32.25" customHeight="1">
      <c r="A129" s="16" t="s">
        <v>115</v>
      </c>
      <c r="B129" s="56" t="s">
        <v>116</v>
      </c>
      <c r="C129" s="58">
        <v>0</v>
      </c>
      <c r="D129" s="19"/>
    </row>
    <row r="130" spans="1:4" ht="32.25" customHeight="1">
      <c r="A130" s="3" t="s">
        <v>53</v>
      </c>
      <c r="B130" s="46" t="s">
        <v>54</v>
      </c>
      <c r="C130" s="58">
        <f>SUM(C131)</f>
        <v>19755</v>
      </c>
      <c r="D130" s="19"/>
    </row>
    <row r="131" spans="1:4" ht="48.75" customHeight="1">
      <c r="A131" s="65" t="s">
        <v>274</v>
      </c>
      <c r="B131" s="66" t="s">
        <v>275</v>
      </c>
      <c r="C131" s="58">
        <v>19755</v>
      </c>
      <c r="D131" s="19"/>
    </row>
    <row r="132" spans="1:4" ht="12" customHeight="1">
      <c r="A132" s="17"/>
      <c r="B132" s="78"/>
      <c r="C132" s="58"/>
      <c r="D132" s="19"/>
    </row>
    <row r="133" spans="1:4" ht="16.5" customHeight="1">
      <c r="A133" s="18" t="s">
        <v>91</v>
      </c>
      <c r="B133" s="34" t="s">
        <v>40</v>
      </c>
      <c r="C133" s="57">
        <f>SUM(C134,C136)</f>
        <v>180</v>
      </c>
      <c r="D133" s="19"/>
    </row>
    <row r="134" spans="1:4" ht="16.5" customHeight="1">
      <c r="A134" s="4" t="s">
        <v>277</v>
      </c>
      <c r="B134" s="36" t="s">
        <v>278</v>
      </c>
      <c r="C134" s="58">
        <f>SUM(C135)</f>
        <v>110</v>
      </c>
      <c r="D134" s="19"/>
    </row>
    <row r="135" spans="1:4" ht="33.75" customHeight="1">
      <c r="A135" s="4" t="s">
        <v>117</v>
      </c>
      <c r="B135" s="36" t="s">
        <v>118</v>
      </c>
      <c r="C135" s="58">
        <v>110</v>
      </c>
      <c r="D135" s="19"/>
    </row>
    <row r="136" spans="1:4" ht="15.75" customHeight="1">
      <c r="A136" s="79" t="s">
        <v>91</v>
      </c>
      <c r="B136" s="73" t="s">
        <v>276</v>
      </c>
      <c r="C136" s="58">
        <f>SUM(C137)</f>
        <v>70</v>
      </c>
      <c r="D136" s="19"/>
    </row>
    <row r="137" spans="1:4" ht="18" customHeight="1">
      <c r="A137" s="4" t="s">
        <v>41</v>
      </c>
      <c r="B137" s="36" t="s">
        <v>42</v>
      </c>
      <c r="C137" s="58">
        <v>70</v>
      </c>
      <c r="D137" s="19"/>
    </row>
    <row r="138" spans="1:4" ht="11.25" customHeight="1">
      <c r="A138" s="6"/>
      <c r="B138" s="80"/>
      <c r="C138" s="58"/>
      <c r="D138" s="19"/>
    </row>
    <row r="139" spans="1:4" ht="31.5" customHeight="1">
      <c r="A139" s="29" t="s">
        <v>119</v>
      </c>
      <c r="B139" s="81" t="s">
        <v>108</v>
      </c>
      <c r="C139" s="57">
        <f>SUM(C140)</f>
        <v>-24411</v>
      </c>
      <c r="D139" s="19"/>
    </row>
    <row r="140" spans="1:4" ht="48.75" customHeight="1">
      <c r="A140" s="4" t="s">
        <v>176</v>
      </c>
      <c r="B140" s="46" t="s">
        <v>109</v>
      </c>
      <c r="C140" s="58">
        <v>-24411</v>
      </c>
      <c r="D140" s="19"/>
    </row>
    <row r="141" spans="1:4" ht="12" customHeight="1">
      <c r="A141" s="30"/>
      <c r="B141" s="82"/>
      <c r="C141" s="58"/>
      <c r="D141" s="19"/>
    </row>
    <row r="142" spans="1:3" ht="16.5" customHeight="1">
      <c r="A142" s="31" t="s">
        <v>122</v>
      </c>
      <c r="B142" s="32" t="s">
        <v>123</v>
      </c>
      <c r="C142" s="33">
        <f>C143</f>
        <v>1615243</v>
      </c>
    </row>
    <row r="143" spans="1:3" ht="32.25" customHeight="1">
      <c r="A143" s="93" t="s">
        <v>313</v>
      </c>
      <c r="B143" s="32" t="s">
        <v>312</v>
      </c>
      <c r="C143" s="33">
        <f>C144+C170+C199+C208</f>
        <v>1615243</v>
      </c>
    </row>
    <row r="144" spans="1:3" ht="32.25" customHeight="1">
      <c r="A144" s="5" t="s">
        <v>124</v>
      </c>
      <c r="B144" s="34" t="s">
        <v>125</v>
      </c>
      <c r="C144" s="35">
        <f>SUM(C145,C147,C151,C155,C157,C159)</f>
        <v>668109</v>
      </c>
    </row>
    <row r="145" spans="1:3" ht="66" customHeight="1">
      <c r="A145" s="6" t="s">
        <v>315</v>
      </c>
      <c r="B145" s="80" t="s">
        <v>314</v>
      </c>
      <c r="C145" s="83">
        <f>C146</f>
        <v>2025</v>
      </c>
    </row>
    <row r="146" spans="1:3" ht="49.5" customHeight="1">
      <c r="A146" s="6" t="s">
        <v>311</v>
      </c>
      <c r="B146" s="80" t="s">
        <v>310</v>
      </c>
      <c r="C146" s="83">
        <v>2025</v>
      </c>
    </row>
    <row r="147" spans="1:3" ht="79.5" customHeight="1">
      <c r="A147" s="4" t="s">
        <v>329</v>
      </c>
      <c r="B147" s="80" t="s">
        <v>328</v>
      </c>
      <c r="C147" s="83">
        <f>C148</f>
        <v>548899</v>
      </c>
    </row>
    <row r="148" spans="1:3" ht="79.5" customHeight="1">
      <c r="A148" s="4" t="s">
        <v>316</v>
      </c>
      <c r="B148" s="80" t="s">
        <v>317</v>
      </c>
      <c r="C148" s="83">
        <f>C149+C150</f>
        <v>548899</v>
      </c>
    </row>
    <row r="149" spans="1:3" ht="66" customHeight="1">
      <c r="A149" s="4" t="s">
        <v>318</v>
      </c>
      <c r="B149" s="80" t="s">
        <v>319</v>
      </c>
      <c r="C149" s="83">
        <v>502444</v>
      </c>
    </row>
    <row r="150" spans="1:3" ht="79.5" customHeight="1">
      <c r="A150" s="4" t="s">
        <v>320</v>
      </c>
      <c r="B150" s="80" t="s">
        <v>321</v>
      </c>
      <c r="C150" s="83">
        <v>46455</v>
      </c>
    </row>
    <row r="151" spans="1:3" ht="66" customHeight="1">
      <c r="A151" s="4" t="s">
        <v>331</v>
      </c>
      <c r="B151" s="80" t="s">
        <v>330</v>
      </c>
      <c r="C151" s="83">
        <f>C152</f>
        <v>15014</v>
      </c>
    </row>
    <row r="152" spans="1:3" ht="66" customHeight="1">
      <c r="A152" s="4" t="s">
        <v>322</v>
      </c>
      <c r="B152" s="80" t="s">
        <v>323</v>
      </c>
      <c r="C152" s="83">
        <f>C153+C154</f>
        <v>15014</v>
      </c>
    </row>
    <row r="153" spans="1:3" ht="49.5" customHeight="1">
      <c r="A153" s="4" t="s">
        <v>324</v>
      </c>
      <c r="B153" s="80" t="s">
        <v>325</v>
      </c>
      <c r="C153" s="83">
        <v>10072</v>
      </c>
    </row>
    <row r="154" spans="1:3" ht="49.5" customHeight="1">
      <c r="A154" s="4" t="s">
        <v>326</v>
      </c>
      <c r="B154" s="80" t="s">
        <v>327</v>
      </c>
      <c r="C154" s="83">
        <v>4942</v>
      </c>
    </row>
    <row r="155" spans="1:3" ht="32.25" customHeight="1">
      <c r="A155" s="94" t="s">
        <v>343</v>
      </c>
      <c r="B155" s="95" t="s">
        <v>344</v>
      </c>
      <c r="C155" s="83">
        <f>C156</f>
        <v>0</v>
      </c>
    </row>
    <row r="156" spans="1:3" ht="32.25" customHeight="1">
      <c r="A156" s="94" t="s">
        <v>345</v>
      </c>
      <c r="B156" s="95" t="s">
        <v>346</v>
      </c>
      <c r="C156" s="83">
        <v>0</v>
      </c>
    </row>
    <row r="157" spans="1:3" ht="49.5" customHeight="1">
      <c r="A157" s="94" t="s">
        <v>347</v>
      </c>
      <c r="B157" s="95" t="s">
        <v>348</v>
      </c>
      <c r="C157" s="83">
        <f>C158</f>
        <v>0</v>
      </c>
    </row>
    <row r="158" spans="1:3" ht="49.5" customHeight="1">
      <c r="A158" s="94" t="s">
        <v>349</v>
      </c>
      <c r="B158" s="95" t="s">
        <v>350</v>
      </c>
      <c r="C158" s="83">
        <v>0</v>
      </c>
    </row>
    <row r="159" spans="1:3" ht="16.5" customHeight="1">
      <c r="A159" s="69" t="s">
        <v>279</v>
      </c>
      <c r="B159" s="90" t="s">
        <v>280</v>
      </c>
      <c r="C159" s="83">
        <f>C160</f>
        <v>102171</v>
      </c>
    </row>
    <row r="160" spans="1:3" ht="16.5" customHeight="1">
      <c r="A160" s="4" t="s">
        <v>126</v>
      </c>
      <c r="B160" s="36" t="s">
        <v>127</v>
      </c>
      <c r="C160" s="37">
        <f>C161+C162+C163+C164+C165+C166+C167+C168</f>
        <v>102171</v>
      </c>
    </row>
    <row r="161" spans="1:3" ht="96" customHeight="1">
      <c r="A161" s="38" t="s">
        <v>128</v>
      </c>
      <c r="B161" s="36" t="s">
        <v>127</v>
      </c>
      <c r="C161" s="39">
        <v>25</v>
      </c>
    </row>
    <row r="162" spans="1:3" ht="79.5" customHeight="1">
      <c r="A162" s="40" t="s">
        <v>129</v>
      </c>
      <c r="B162" s="36" t="s">
        <v>127</v>
      </c>
      <c r="C162" s="37">
        <v>3312</v>
      </c>
    </row>
    <row r="163" spans="1:3" ht="49.5" customHeight="1">
      <c r="A163" s="40" t="s">
        <v>130</v>
      </c>
      <c r="B163" s="36" t="s">
        <v>127</v>
      </c>
      <c r="C163" s="37">
        <v>9124</v>
      </c>
    </row>
    <row r="164" spans="1:3" ht="49.5" customHeight="1">
      <c r="A164" s="40" t="s">
        <v>351</v>
      </c>
      <c r="B164" s="36" t="s">
        <v>127</v>
      </c>
      <c r="C164" s="37">
        <v>0</v>
      </c>
    </row>
    <row r="165" spans="1:3" ht="32.25" customHeight="1">
      <c r="A165" s="38" t="s">
        <v>166</v>
      </c>
      <c r="B165" s="36" t="s">
        <v>127</v>
      </c>
      <c r="C165" s="37">
        <v>7000</v>
      </c>
    </row>
    <row r="166" spans="1:3" ht="66" customHeight="1">
      <c r="A166" s="38" t="s">
        <v>131</v>
      </c>
      <c r="B166" s="36" t="s">
        <v>127</v>
      </c>
      <c r="C166" s="37">
        <v>48057</v>
      </c>
    </row>
    <row r="167" spans="1:3" ht="66" customHeight="1">
      <c r="A167" s="38" t="s">
        <v>165</v>
      </c>
      <c r="B167" s="36" t="s">
        <v>127</v>
      </c>
      <c r="C167" s="37">
        <v>34263</v>
      </c>
    </row>
    <row r="168" spans="1:3" ht="32.25" customHeight="1">
      <c r="A168" s="38" t="s">
        <v>340</v>
      </c>
      <c r="B168" s="36" t="s">
        <v>127</v>
      </c>
      <c r="C168" s="37">
        <v>390</v>
      </c>
    </row>
    <row r="169" spans="1:3" ht="12" customHeight="1">
      <c r="A169" s="38"/>
      <c r="B169" s="36"/>
      <c r="C169" s="37"/>
    </row>
    <row r="170" spans="1:3" ht="32.25" customHeight="1">
      <c r="A170" s="41" t="s">
        <v>132</v>
      </c>
      <c r="B170" s="42" t="s">
        <v>133</v>
      </c>
      <c r="C170" s="33">
        <f>SUM(C171,C173,C175,C177,C187,C189,C191,C193,C195)</f>
        <v>884021</v>
      </c>
    </row>
    <row r="171" spans="1:3" ht="32.25" customHeight="1">
      <c r="A171" s="16" t="s">
        <v>0</v>
      </c>
      <c r="B171" s="91" t="s">
        <v>352</v>
      </c>
      <c r="C171" s="43">
        <f>C172</f>
        <v>1551</v>
      </c>
    </row>
    <row r="172" spans="1:3" ht="32.25" customHeight="1">
      <c r="A172" s="16" t="s">
        <v>1</v>
      </c>
      <c r="B172" s="91" t="s">
        <v>353</v>
      </c>
      <c r="C172" s="43">
        <v>1551</v>
      </c>
    </row>
    <row r="173" spans="1:3" ht="32.25" customHeight="1">
      <c r="A173" s="75" t="s">
        <v>281</v>
      </c>
      <c r="B173" s="91" t="s">
        <v>282</v>
      </c>
      <c r="C173" s="43">
        <f>SUM(C174)</f>
        <v>42980</v>
      </c>
    </row>
    <row r="174" spans="1:3" ht="32.25" customHeight="1">
      <c r="A174" s="4" t="s">
        <v>134</v>
      </c>
      <c r="B174" s="44" t="s">
        <v>135</v>
      </c>
      <c r="C174" s="43">
        <v>42980</v>
      </c>
    </row>
    <row r="175" spans="1:3" ht="47.25" customHeight="1">
      <c r="A175" s="3" t="s">
        <v>283</v>
      </c>
      <c r="B175" s="44" t="s">
        <v>284</v>
      </c>
      <c r="C175" s="43">
        <f>SUM(C176)</f>
        <v>68357</v>
      </c>
    </row>
    <row r="176" spans="1:3" ht="49.5" customHeight="1">
      <c r="A176" s="3" t="s">
        <v>136</v>
      </c>
      <c r="B176" s="44" t="s">
        <v>137</v>
      </c>
      <c r="C176" s="45">
        <v>68357</v>
      </c>
    </row>
    <row r="177" spans="1:3" ht="31.5" customHeight="1">
      <c r="A177" s="65" t="s">
        <v>285</v>
      </c>
      <c r="B177" s="66" t="s">
        <v>286</v>
      </c>
      <c r="C177" s="45">
        <f>SUM(C178)</f>
        <v>54858</v>
      </c>
    </row>
    <row r="178" spans="1:3" ht="32.25" customHeight="1">
      <c r="A178" s="3" t="s">
        <v>138</v>
      </c>
      <c r="B178" s="46" t="s">
        <v>139</v>
      </c>
      <c r="C178" s="45">
        <f>SUM(C179:C186)</f>
        <v>54858</v>
      </c>
    </row>
    <row r="179" spans="1:3" ht="32.25" customHeight="1">
      <c r="A179" s="38" t="s">
        <v>140</v>
      </c>
      <c r="B179" s="46" t="s">
        <v>139</v>
      </c>
      <c r="C179" s="45">
        <v>666</v>
      </c>
    </row>
    <row r="180" spans="1:3" ht="49.5" customHeight="1">
      <c r="A180" s="38" t="s">
        <v>141</v>
      </c>
      <c r="B180" s="46" t="s">
        <v>139</v>
      </c>
      <c r="C180" s="45">
        <v>5004</v>
      </c>
    </row>
    <row r="181" spans="1:3" ht="32.25" customHeight="1">
      <c r="A181" s="38" t="s">
        <v>142</v>
      </c>
      <c r="B181" s="46" t="s">
        <v>139</v>
      </c>
      <c r="C181" s="45">
        <v>3123</v>
      </c>
    </row>
    <row r="182" spans="1:3" ht="79.5" customHeight="1">
      <c r="A182" s="38" t="s">
        <v>167</v>
      </c>
      <c r="B182" s="46" t="s">
        <v>139</v>
      </c>
      <c r="C182" s="45">
        <v>15</v>
      </c>
    </row>
    <row r="183" spans="1:3" ht="47.25">
      <c r="A183" s="38" t="s">
        <v>143</v>
      </c>
      <c r="B183" s="46" t="s">
        <v>139</v>
      </c>
      <c r="C183" s="45">
        <v>7342</v>
      </c>
    </row>
    <row r="184" spans="1:3" ht="49.5" customHeight="1">
      <c r="A184" s="38" t="s">
        <v>144</v>
      </c>
      <c r="B184" s="46" t="s">
        <v>139</v>
      </c>
      <c r="C184" s="45">
        <v>14776</v>
      </c>
    </row>
    <row r="185" spans="1:3" ht="79.5" customHeight="1">
      <c r="A185" s="38" t="s">
        <v>145</v>
      </c>
      <c r="B185" s="46" t="s">
        <v>139</v>
      </c>
      <c r="C185" s="45">
        <v>12932</v>
      </c>
    </row>
    <row r="186" spans="1:3" ht="66" customHeight="1">
      <c r="A186" s="55" t="s">
        <v>168</v>
      </c>
      <c r="B186" s="46" t="s">
        <v>139</v>
      </c>
      <c r="C186" s="45">
        <v>11000</v>
      </c>
    </row>
    <row r="187" spans="1:3" ht="66" customHeight="1">
      <c r="A187" s="65" t="s">
        <v>287</v>
      </c>
      <c r="B187" s="66" t="s">
        <v>288</v>
      </c>
      <c r="C187" s="45">
        <f>SUM(C188)</f>
        <v>11400</v>
      </c>
    </row>
    <row r="188" spans="1:3" ht="66" customHeight="1">
      <c r="A188" s="3" t="s">
        <v>146</v>
      </c>
      <c r="B188" s="46" t="s">
        <v>147</v>
      </c>
      <c r="C188" s="45">
        <v>11400</v>
      </c>
    </row>
    <row r="189" spans="1:3" ht="79.5" customHeight="1">
      <c r="A189" s="65" t="s">
        <v>289</v>
      </c>
      <c r="B189" s="66" t="s">
        <v>290</v>
      </c>
      <c r="C189" s="45">
        <f>SUM(C190)</f>
        <v>30745</v>
      </c>
    </row>
    <row r="190" spans="1:3" ht="66" customHeight="1">
      <c r="A190" s="4" t="s">
        <v>148</v>
      </c>
      <c r="B190" s="46" t="s">
        <v>149</v>
      </c>
      <c r="C190" s="45">
        <v>30745</v>
      </c>
    </row>
    <row r="191" spans="1:3" ht="49.5" customHeight="1">
      <c r="A191" s="65" t="s">
        <v>295</v>
      </c>
      <c r="B191" s="66" t="s">
        <v>296</v>
      </c>
      <c r="C191" s="45">
        <f>SUM(C192)</f>
        <v>15500</v>
      </c>
    </row>
    <row r="192" spans="1:3" ht="49.5" customHeight="1">
      <c r="A192" s="6" t="s">
        <v>150</v>
      </c>
      <c r="B192" s="46" t="s">
        <v>151</v>
      </c>
      <c r="C192" s="45">
        <v>15500</v>
      </c>
    </row>
    <row r="193" spans="1:3" ht="66" customHeight="1">
      <c r="A193" s="65" t="s">
        <v>291</v>
      </c>
      <c r="B193" s="66" t="s">
        <v>292</v>
      </c>
      <c r="C193" s="45">
        <f>SUM(C194)</f>
        <v>31557</v>
      </c>
    </row>
    <row r="194" spans="1:3" ht="66" customHeight="1">
      <c r="A194" s="6" t="s">
        <v>152</v>
      </c>
      <c r="B194" s="46" t="s">
        <v>153</v>
      </c>
      <c r="C194" s="45">
        <v>31557</v>
      </c>
    </row>
    <row r="195" spans="1:3" ht="16.5" customHeight="1">
      <c r="A195" s="85" t="s">
        <v>293</v>
      </c>
      <c r="B195" s="92" t="s">
        <v>294</v>
      </c>
      <c r="C195" s="45">
        <f>SUM(C196)</f>
        <v>627073</v>
      </c>
    </row>
    <row r="196" spans="1:3" ht="16.5" customHeight="1">
      <c r="A196" s="3" t="s">
        <v>154</v>
      </c>
      <c r="B196" s="46" t="s">
        <v>155</v>
      </c>
      <c r="C196" s="45">
        <f>C197</f>
        <v>627073</v>
      </c>
    </row>
    <row r="197" spans="1:3" ht="32.25" customHeight="1">
      <c r="A197" s="38" t="s">
        <v>156</v>
      </c>
      <c r="B197" s="46" t="s">
        <v>155</v>
      </c>
      <c r="C197" s="47">
        <v>627073</v>
      </c>
    </row>
    <row r="198" spans="1:3" ht="12" customHeight="1">
      <c r="A198" s="38"/>
      <c r="B198" s="46"/>
      <c r="C198" s="45"/>
    </row>
    <row r="199" spans="1:3" ht="16.5" customHeight="1">
      <c r="A199" s="41" t="s">
        <v>157</v>
      </c>
      <c r="B199" s="32" t="s">
        <v>158</v>
      </c>
      <c r="C199" s="33">
        <f>SUM(C200,C202,C204)</f>
        <v>61495</v>
      </c>
    </row>
    <row r="200" spans="1:3" ht="79.5" customHeight="1">
      <c r="A200" s="65" t="s">
        <v>297</v>
      </c>
      <c r="B200" s="66" t="s">
        <v>298</v>
      </c>
      <c r="C200" s="43">
        <f>SUM(C201)</f>
        <v>21210</v>
      </c>
    </row>
    <row r="201" spans="1:3" ht="79.5" customHeight="1">
      <c r="A201" s="3" t="s">
        <v>159</v>
      </c>
      <c r="B201" s="46" t="s">
        <v>160</v>
      </c>
      <c r="C201" s="45">
        <v>21210</v>
      </c>
    </row>
    <row r="202" spans="1:3" ht="64.5" customHeight="1">
      <c r="A202" s="3" t="s">
        <v>309</v>
      </c>
      <c r="B202" s="46" t="s">
        <v>299</v>
      </c>
      <c r="C202" s="45">
        <f>SUM(C203)</f>
        <v>89</v>
      </c>
    </row>
    <row r="203" spans="1:3" ht="49.5" customHeight="1">
      <c r="A203" s="3" t="s">
        <v>170</v>
      </c>
      <c r="B203" s="46" t="s">
        <v>169</v>
      </c>
      <c r="C203" s="45">
        <v>89</v>
      </c>
    </row>
    <row r="204" spans="1:3" ht="17.25" customHeight="1">
      <c r="A204" s="69" t="s">
        <v>300</v>
      </c>
      <c r="B204" s="90" t="s">
        <v>301</v>
      </c>
      <c r="C204" s="45">
        <f>SUM(C205)</f>
        <v>40196</v>
      </c>
    </row>
    <row r="205" spans="1:3" ht="32.25" customHeight="1">
      <c r="A205" s="4" t="s">
        <v>161</v>
      </c>
      <c r="B205" s="36" t="s">
        <v>162</v>
      </c>
      <c r="C205" s="37">
        <f>C206+C207</f>
        <v>40196</v>
      </c>
    </row>
    <row r="206" spans="1:3" ht="66" customHeight="1">
      <c r="A206" s="38" t="s">
        <v>173</v>
      </c>
      <c r="B206" s="36" t="s">
        <v>162</v>
      </c>
      <c r="C206" s="48">
        <v>21996</v>
      </c>
    </row>
    <row r="207" spans="1:3" ht="66" customHeight="1">
      <c r="A207" s="38" t="s">
        <v>163</v>
      </c>
      <c r="B207" s="36" t="s">
        <v>162</v>
      </c>
      <c r="C207" s="48">
        <v>18200</v>
      </c>
    </row>
    <row r="208" spans="1:3" ht="32.25" customHeight="1">
      <c r="A208" s="86" t="s">
        <v>332</v>
      </c>
      <c r="B208" s="32" t="s">
        <v>171</v>
      </c>
      <c r="C208" s="88">
        <f>SUM(C209)</f>
        <v>1618</v>
      </c>
    </row>
    <row r="209" spans="1:3" ht="32.25" customHeight="1">
      <c r="A209" s="16" t="s">
        <v>302</v>
      </c>
      <c r="B209" s="56" t="s">
        <v>303</v>
      </c>
      <c r="C209" s="89">
        <f>SUM(C210)</f>
        <v>1618</v>
      </c>
    </row>
    <row r="210" spans="1:3" ht="32.25" customHeight="1">
      <c r="A210" s="16" t="s">
        <v>172</v>
      </c>
      <c r="B210" s="56" t="s">
        <v>175</v>
      </c>
      <c r="C210" s="89">
        <f>C211</f>
        <v>1618</v>
      </c>
    </row>
    <row r="211" spans="1:3" ht="66" customHeight="1">
      <c r="A211" s="55" t="s">
        <v>174</v>
      </c>
      <c r="B211" s="56" t="s">
        <v>175</v>
      </c>
      <c r="C211" s="89">
        <v>1618</v>
      </c>
    </row>
    <row r="212" spans="1:3" ht="12" customHeight="1">
      <c r="A212" s="49"/>
      <c r="B212" s="50"/>
      <c r="C212" s="51"/>
    </row>
    <row r="213" spans="1:3" ht="16.5" customHeight="1">
      <c r="A213" s="52" t="s">
        <v>164</v>
      </c>
      <c r="B213" s="53"/>
      <c r="C213" s="54">
        <f>SUM(C15,C142)</f>
        <v>4770593</v>
      </c>
    </row>
  </sheetData>
  <mergeCells count="9">
    <mergeCell ref="B1:C1"/>
    <mergeCell ref="A10:C10"/>
    <mergeCell ref="A11:C11"/>
    <mergeCell ref="A8:C8"/>
    <mergeCell ref="A7:C7"/>
    <mergeCell ref="B2:C2"/>
    <mergeCell ref="B3:C3"/>
    <mergeCell ref="B4:C4"/>
    <mergeCell ref="A6:C6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2010-10-20T07:41:58Z</cp:lastPrinted>
  <dcterms:created xsi:type="dcterms:W3CDTF">2001-10-29T11:15:23Z</dcterms:created>
  <dcterms:modified xsi:type="dcterms:W3CDTF">2010-10-25T10:43:44Z</dcterms:modified>
  <cp:category/>
  <cp:version/>
  <cp:contentType/>
  <cp:contentStatus/>
</cp:coreProperties>
</file>